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'REESTR'!$A$2:$C$332</definedName>
    <definedName name="LIST_ORG_VS">'REESTR_ORG'!$A$2:$H$360</definedName>
    <definedName name="LOAD1">'Справочники'!$G$33:$I$37,'Справочники'!$G$7:$I$7,P1_LOAD1</definedName>
    <definedName name="mo">'Справочники'!$F$10</definedName>
    <definedName name="MO_LIST_10">'REESTR'!$B$89</definedName>
    <definedName name="MO_LIST_11">'REESTR'!$B$90</definedName>
    <definedName name="MO_LIST_12">'REESTR'!$B$91</definedName>
    <definedName name="MO_LIST_13">'REESTR'!$B$92</definedName>
    <definedName name="MO_LIST_14">'REESTR'!$B$93</definedName>
    <definedName name="MO_LIST_15">'REESTR'!$B$94</definedName>
    <definedName name="MO_LIST_16">'REESTR'!$B$95</definedName>
    <definedName name="MO_LIST_17">'REESTR'!$B$96</definedName>
    <definedName name="MO_LIST_18">'REESTR'!$B$97</definedName>
    <definedName name="MO_LIST_19">'REESTR'!$B$98:$B$106</definedName>
    <definedName name="MO_LIST_2">'REESTR'!$B$2:$B$10</definedName>
    <definedName name="MO_LIST_20">'REESTR'!$B$107:$B$122</definedName>
    <definedName name="MO_LIST_21">'REESTR'!$B$123:$B$139</definedName>
    <definedName name="MO_LIST_22">'REESTR'!$B$140:$B$150</definedName>
    <definedName name="MO_LIST_23">'REESTR'!$B$151:$B$166</definedName>
    <definedName name="MO_LIST_24">'REESTR'!$B$167:$B$178</definedName>
    <definedName name="MO_LIST_25">'REESTR'!$B$179:$B$191</definedName>
    <definedName name="MO_LIST_26">'REESTR'!$B$192:$B$203</definedName>
    <definedName name="MO_LIST_27">'REESTR'!$B$204:$B$219</definedName>
    <definedName name="MO_LIST_28">'REESTR'!$B$220:$B$232</definedName>
    <definedName name="MO_LIST_29">'REESTR'!$B$233:$B$245</definedName>
    <definedName name="MO_LIST_3">'REESTR'!$B$11:$B$22</definedName>
    <definedName name="MO_LIST_30">'REESTR'!$B$246:$B$254</definedName>
    <definedName name="MO_LIST_31">'REESTR'!$B$255:$B$268</definedName>
    <definedName name="MO_LIST_32">'REESTR'!$B$269:$B$284</definedName>
    <definedName name="MO_LIST_33">'REESTR'!$B$285:$B$292</definedName>
    <definedName name="MO_LIST_34">'REESTR'!$B$293:$B$300</definedName>
    <definedName name="MO_LIST_35">'REESTR'!$B$301:$B$307</definedName>
    <definedName name="MO_LIST_36">'REESTR'!$B$308:$B$319</definedName>
    <definedName name="MO_LIST_37">'REESTR'!$B$320:$B$332</definedName>
    <definedName name="MO_LIST_38">'REESTR'!$A$99</definedName>
    <definedName name="MO_LIST_39">'REESTR'!$A$100</definedName>
    <definedName name="MO_LIST_4">'REESTR'!$B$23:$B$34</definedName>
    <definedName name="MO_LIST_40">'REESTR'!$A$101</definedName>
    <definedName name="MO_LIST_41">'REESTR'!$A$102</definedName>
    <definedName name="MO_LIST_5">'REESTR'!$B$35:$B$43</definedName>
    <definedName name="MO_LIST_6">'REESTR'!$B$44:$B$58</definedName>
    <definedName name="MO_LIST_7">'REESTR'!$B$59:$B$72</definedName>
    <definedName name="MO_LIST_8">'REESTR'!$B$73</definedName>
    <definedName name="MO_LIST_9">'REESTR'!$B$74:$B$88</definedName>
    <definedName name="MO_LIST1">'REESTR'!$N$2:$N$518</definedName>
    <definedName name="mo_n">'Справочники'!$F$10</definedName>
    <definedName name="mr">'Справочники'!$F$9</definedName>
    <definedName name="MR_LIST">'REESTR'!$D$2:$D$37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2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<sst xmlns="http://schemas.openxmlformats.org/spreadsheetml/2006/main" count="4333" uniqueCount="1456">
  <si>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</si>
  <si>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</si>
  <si>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</si>
  <si>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</si>
  <si>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</si>
  <si>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</si>
  <si>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</si>
  <si>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</si>
  <si>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</si>
  <si>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</si>
  <si>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</si>
  <si>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</si>
  <si>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</si>
  <si>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</si>
  <si>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</si>
  <si>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</si>
  <si>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</si>
  <si>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</si>
  <si>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</si>
  <si>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</si>
  <si>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</si>
  <si>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</si>
  <si>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</si>
  <si>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</si>
  <si>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</si>
  <si>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</si>
  <si>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</si>
  <si>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</si>
  <si>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</si>
  <si>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</si>
  <si>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</si>
  <si>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</si>
  <si>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</si>
  <si>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</si>
  <si>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</si>
  <si>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</si>
  <si>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</si>
  <si>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</si>
  <si>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</si>
  <si>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</si>
  <si>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</si>
  <si>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</si>
  <si>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</si>
  <si>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</si>
  <si>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</si>
  <si>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</si>
  <si>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</si>
  <si>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</si>
  <si>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</si>
  <si>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</si>
  <si>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</si>
  <si>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</si>
  <si>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</si>
  <si>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</si>
  <si>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</si>
  <si>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</si>
  <si>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</si>
  <si>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</si>
  <si>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</si>
  <si>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</si>
  <si>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</si>
  <si>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</si>
  <si>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</si>
  <si>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</si>
  <si>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</si>
  <si>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</si>
  <si>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</si>
  <si>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</si>
  <si>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</si>
  <si>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</si>
  <si>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</si>
  <si>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</si>
  <si>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</si>
  <si>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</si>
  <si>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</si>
  <si>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</si>
  <si>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</si>
  <si>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</si>
  <si>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</si>
  <si>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</si>
  <si>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</si>
  <si>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</si>
  <si>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</si>
  <si>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</si>
  <si>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</si>
  <si>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</si>
  <si>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</si>
  <si>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</si>
  <si>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</si>
  <si>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</si>
  <si>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</si>
  <si>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</si>
  <si>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</si>
  <si>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</si>
  <si>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</si>
  <si>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</si>
  <si>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</si>
  <si>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</si>
  <si>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</si>
  <si>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</si>
  <si>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</si>
  <si>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</si>
  <si>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</si>
  <si>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</si>
  <si>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</si>
  <si>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</si>
  <si>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</si>
  <si>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</si>
  <si>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</si>
  <si>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</si>
  <si>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</si>
  <si>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</si>
  <si>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</si>
  <si>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</si>
  <si>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</si>
  <si>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</si>
  <si>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</si>
  <si>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</si>
  <si>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</si>
  <si>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</si>
  <si>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</si>
  <si>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</si>
  <si>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</si>
  <si>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</si>
  <si>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</si>
  <si>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</si>
  <si>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</si>
  <si>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</si>
  <si>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</si>
  <si>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</si>
  <si>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</si>
  <si>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</si>
  <si>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</si>
  <si>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</si>
  <si>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</si>
  <si>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</si>
  <si>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</si>
  <si>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</si>
  <si>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</si>
  <si>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</si>
  <si>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</si>
  <si>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</si>
  <si>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</si>
  <si>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</si>
  <si>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</si>
  <si>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</si>
  <si>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</si>
  <si>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</si>
  <si>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</si>
  <si>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</si>
  <si>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</si>
  <si>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</si>
  <si>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</si>
  <si>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</si>
  <si>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</si>
  <si>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</si>
  <si>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</si>
  <si>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</si>
  <si>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</si>
  <si>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</si>
  <si>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</si>
  <si>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</si>
  <si>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</si>
  <si>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</si>
  <si>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</si>
  <si>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</si>
  <si>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</si>
  <si>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</si>
  <si>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</si>
  <si>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</si>
  <si>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</si>
  <si>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</si>
  <si>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</si>
  <si>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</si>
  <si>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</si>
  <si>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</si>
  <si>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</si>
  <si>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</si>
  <si>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</si>
  <si>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</si>
  <si>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</si>
  <si>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</si>
  <si>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</si>
  <si>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</si>
  <si>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</si>
  <si>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</si>
  <si>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</si>
  <si>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</si>
  <si>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</si>
  <si>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</si>
  <si>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</si>
  <si>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</si>
  <si>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</si>
  <si>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</si>
  <si>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</si>
  <si>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</si>
  <si>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</si>
  <si>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</si>
  <si>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</si>
  <si>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</si>
  <si>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</si>
  <si>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</si>
  <si>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</si>
  <si>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</si>
  <si>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</si>
  <si>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</si>
  <si>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</si>
  <si>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</si>
  <si>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</si>
  <si>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</si>
  <si>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</si>
  <si>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</si>
  <si>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</si>
  <si>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</si>
  <si>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</si>
  <si>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</si>
  <si>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</si>
  <si>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</si>
  <si>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</si>
  <si>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</si>
  <si>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</si>
  <si>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</si>
  <si>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</si>
  <si>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</si>
  <si>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</si>
  <si>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</si>
  <si>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</si>
  <si>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</si>
  <si>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</si>
  <si>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</si>
  <si>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</si>
  <si>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</si>
  <si>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</si>
  <si>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</si>
  <si>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</si>
  <si>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</si>
  <si>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</si>
  <si>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</si>
  <si>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</si>
  <si>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</si>
  <si>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</si>
  <si>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</si>
  <si>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</si>
  <si>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</si>
  <si>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</si>
  <si>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</si>
  <si>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</si>
  <si>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</si>
  <si>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</si>
  <si>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</si>
  <si>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</si>
  <si>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</si>
  <si>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</si>
  <si>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</si>
  <si>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</si>
  <si>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</si>
  <si>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</si>
  <si>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</si>
  <si>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</si>
  <si>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</si>
  <si>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</si>
  <si>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</si>
  <si>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</si>
  <si>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</si>
  <si>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</si>
  <si>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</si>
  <si>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</si>
  <si>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</si>
  <si>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</si>
  <si>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</si>
  <si>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</si>
  <si>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</si>
  <si>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</si>
  <si>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</si>
  <si>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</si>
  <si>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</si>
  <si>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</si>
  <si>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</si>
  <si>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</si>
  <si>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</si>
  <si>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</si>
  <si>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</si>
  <si>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</si>
  <si>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</si>
  <si>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</si>
  <si>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</si>
  <si>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</si>
  <si>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</si>
  <si>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</si>
  <si>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</si>
  <si>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</si>
  <si>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</si>
  <si>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</si>
  <si>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</si>
  <si>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</si>
  <si>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</si>
  <si>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</si>
  <si>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</si>
  <si>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</si>
  <si>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</si>
  <si>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</si>
  <si>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</si>
  <si>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</si>
  <si>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</si>
  <si>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</si>
  <si>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</si>
  <si>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</si>
  <si>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</si>
  <si>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</si>
  <si>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</si>
  <si>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</si>
  <si>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</si>
  <si>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</si>
  <si>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</si>
  <si>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</si>
  <si>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</si>
  <si>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</si>
  <si>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</si>
  <si>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</si>
  <si>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</si>
  <si>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</si>
  <si>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</si>
  <si>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</si>
  <si>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</si>
  <si>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</si>
  <si>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</si>
  <si>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</si>
  <si>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</si>
  <si>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</si>
  <si>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</si>
  <si>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</si>
  <si>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</si>
  <si>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</si>
  <si>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</si>
  <si>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</si>
  <si>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</si>
  <si>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</si>
  <si>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</si>
  <si>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</si>
  <si>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</si>
  <si>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</si>
  <si>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</si>
  <si>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</si>
  <si>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</si>
  <si>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</si>
  <si>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</si>
  <si>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</si>
  <si>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</si>
  <si>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</si>
  <si>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</si>
  <si>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</si>
  <si>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</si>
  <si>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</si>
  <si>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</si>
  <si>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</si>
  <si>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</si>
  <si>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</si>
  <si>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</si>
  <si>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</si>
  <si>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</si>
  <si>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</si>
  <si>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</si>
  <si>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</si>
  <si>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</si>
  <si>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</si>
  <si>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</si>
  <si>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</si>
  <si>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</si>
  <si>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</si>
  <si>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</si>
  <si>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</si>
  <si>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</si>
  <si>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</si>
  <si>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</si>
  <si>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</si>
  <si>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</si>
  <si>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</si>
  <si>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</si>
  <si>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</si>
  <si>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</si>
  <si>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</si>
  <si>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</si>
  <si>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</si>
  <si>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</si>
  <si>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</si>
  <si>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</si>
  <si>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</si>
  <si>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</si>
  <si>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</si>
  <si>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</si>
  <si>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</si>
  <si>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</si>
  <si>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</si>
  <si>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</si>
  <si>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</si>
  <si>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</si>
  <si>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</si>
  <si>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</si>
  <si>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</si>
  <si>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</si>
  <si>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</si>
  <si>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</si>
  <si>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</si>
  <si>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</si>
  <si>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</si>
  <si>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</si>
  <si>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</si>
  <si>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</si>
  <si>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</si>
  <si>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</si>
  <si>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</si>
  <si>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</si>
  <si>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</si>
  <si>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</si>
  <si>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</si>
  <si>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</si>
  <si>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</si>
  <si>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</si>
  <si>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</si>
  <si>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</si>
  <si>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</si>
  <si>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</si>
  <si>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</si>
  <si>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</si>
  <si>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</si>
  <si>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</si>
  <si>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</si>
  <si>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</si>
  <si>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</si>
  <si>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</si>
  <si>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</si>
  <si>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</si>
  <si>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</si>
  <si>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</si>
  <si>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</si>
  <si>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</si>
  <si>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</si>
  <si>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</si>
  <si>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</si>
  <si>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</si>
  <si>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</si>
  <si>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</si>
  <si>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</si>
  <si>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</si>
  <si>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</si>
  <si>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</si>
  <si>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</si>
  <si>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</si>
  <si>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</si>
  <si>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</si>
  <si>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</si>
  <si>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</si>
  <si>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</si>
  <si>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</si>
  <si>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</si>
  <si>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</si>
  <si>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</si>
  <si>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</si>
  <si>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</si>
  <si>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</si>
  <si>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</si>
  <si>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</si>
  <si>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</si>
  <si>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</si>
  <si>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</si>
  <si>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</si>
  <si>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</si>
  <si>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</si>
  <si>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</si>
  <si>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</si>
  <si>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</si>
  <si>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</si>
  <si>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</si>
  <si>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</si>
  <si>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</si>
  <si>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</si>
  <si>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</si>
  <si>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</si>
  <si>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</si>
  <si>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</si>
  <si>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</si>
  <si>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</si>
  <si>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</si>
  <si>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</si>
  <si>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</si>
  <si>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</si>
  <si>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</si>
  <si>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</si>
  <si>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</si>
  <si>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</si>
  <si>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</si>
  <si>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</si>
  <si>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</si>
  <si>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</si>
  <si>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</si>
  <si>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</si>
  <si>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</si>
  <si>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</si>
  <si>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</si>
  <si>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</si>
  <si>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</si>
  <si>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</si>
  <si>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</si>
  <si>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</si>
  <si>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</si>
  <si>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</si>
  <si>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</si>
  <si>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</si>
  <si>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</si>
  <si>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</si>
  <si>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</si>
  <si>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</si>
  <si>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</si>
  <si>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</si>
  <si>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</si>
  <si>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</si>
  <si>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</si>
  <si>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</si>
  <si>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</si>
  <si>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</si>
  <si>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</si>
  <si>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</si>
  <si>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</si>
  <si>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</si>
  <si>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</si>
  <si>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</si>
  <si>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</si>
  <si>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</si>
  <si>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</si>
  <si>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</si>
  <si>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</si>
  <si>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</si>
  <si>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</si>
  <si>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</si>
  <si>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</si>
  <si>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</si>
  <si>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</si>
  <si>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</si>
  <si>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</si>
  <si>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</si>
  <si>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</si>
  <si>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</si>
  <si>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</si>
  <si>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</si>
  <si>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</si>
  <si>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</si>
  <si>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</si>
  <si>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</si>
  <si>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</si>
  <si>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</si>
  <si>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</si>
  <si>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</si>
  <si>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</si>
  <si>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</si>
  <si>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</si>
  <si>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</si>
  <si>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</si>
  <si>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</si>
  <si>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</si>
  <si>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</si>
  <si>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</si>
  <si>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</si>
  <si>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</si>
  <si>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</si>
  <si>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</si>
  <si>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</si>
  <si>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</si>
  <si>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</si>
  <si>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</si>
  <si>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</si>
  <si>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</si>
  <si>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</si>
  <si>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</si>
  <si>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</si>
  <si>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</si>
  <si>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</si>
  <si>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</si>
  <si>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</si>
  <si>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</si>
  <si>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</si>
  <si>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</si>
  <si>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</si>
  <si>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</si>
  <si>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</si>
  <si>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</si>
  <si>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</si>
  <si>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</si>
  <si>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</si>
  <si>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</si>
  <si>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</si>
  <si>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</si>
  <si>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</si>
  <si>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</si>
  <si>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</si>
  <si>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</si>
  <si>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</si>
  <si>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</si>
  <si>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</si>
  <si>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</si>
  <si>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</si>
  <si>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</si>
  <si>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</si>
  <si>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</si>
  <si>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</si>
  <si>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</si>
  <si>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</si>
  <si>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</si>
  <si>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</si>
  <si>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</si>
  <si>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</si>
  <si>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</si>
  <si>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</si>
  <si>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</si>
  <si>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</si>
  <si>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</si>
  <si>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</si>
  <si>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</si>
  <si>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</si>
  <si>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</si>
  <si>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</si>
  <si>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</si>
  <si>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</si>
  <si>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</si>
  <si>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</si>
  <si>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</si>
  <si>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</si>
  <si>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</si>
  <si>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</si>
  <si>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</si>
  <si>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</si>
  <si>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</si>
  <si>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</si>
  <si>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</si>
  <si>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</si>
  <si>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</si>
  <si>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</si>
  <si>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</si>
  <si>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</si>
  <si>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</si>
  <si>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</si>
  <si>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</si>
  <si>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</si>
  <si>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</si>
  <si>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</si>
  <si>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</si>
  <si>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</si>
  <si>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</si>
  <si>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</si>
  <si>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</si>
  <si>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</si>
  <si>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</si>
  <si>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</si>
  <si>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</si>
  <si>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</si>
  <si>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</si>
  <si>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</si>
  <si>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</si>
  <si>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</si>
  <si>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</si>
  <si>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</si>
  <si>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</si>
  <si>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</si>
  <si>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</si>
  <si>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</si>
  <si>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</si>
  <si>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</si>
  <si>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</si>
  <si>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</si>
  <si>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</si>
  <si>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</si>
  <si>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</si>
  <si>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</si>
  <si>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</si>
  <si>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</si>
  <si>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</si>
  <si>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</si>
  <si>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</si>
  <si>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</si>
  <si>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</si>
  <si>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</si>
  <si>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</si>
  <si>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</si>
  <si>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</si>
  <si>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</si>
  <si>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</si>
  <si>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</si>
  <si>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</si>
  <si>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</si>
  <si>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</si>
  <si>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</si>
  <si>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</si>
  <si>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</si>
  <si>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</si>
  <si>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</si>
  <si>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</si>
  <si>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</si>
  <si>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</si>
  <si>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</si>
  <si>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</si>
  <si>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</si>
  <si>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</si>
  <si>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</si>
  <si>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</si>
  <si>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</si>
  <si>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</si>
  <si>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</si>
  <si>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</si>
  <si>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</si>
  <si>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</si>
  <si>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</si>
  <si>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</si>
  <si>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</si>
  <si>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</si>
  <si>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</si>
  <si>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</si>
  <si>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</si>
  <si>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</si>
  <si>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</si>
  <si>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</si>
  <si>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</si>
  <si>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</si>
  <si>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</si>
  <si>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</si>
  <si>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</si>
  <si>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</si>
  <si>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</si>
  <si>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</si>
  <si>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</si>
  <si>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</si>
  <si>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</si>
  <si>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</si>
  <si>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</si>
  <si>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</si>
  <si>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</si>
  <si>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</si>
  <si>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</si>
  <si>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</si>
  <si>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</si>
  <si>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</si>
  <si>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</si>
  <si>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</si>
  <si>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</si>
  <si>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</si>
  <si>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</si>
  <si>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</si>
  <si>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</si>
  <si>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</si>
  <si>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</si>
  <si>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</si>
  <si>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</si>
  <si>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</si>
  <si>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</si>
  <si>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</si>
  <si>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</si>
  <si>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</si>
  <si>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</si>
  <si>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</si>
  <si>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</si>
  <si>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</si>
  <si>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</si>
  <si>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</si>
  <si>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</si>
  <si>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</si>
  <si>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</si>
  <si>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</si>
  <si>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</si>
  <si>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</si>
  <si>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</si>
  <si>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</si>
  <si>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</si>
  <si>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</si>
  <si>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</si>
  <si>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</si>
  <si>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</si>
  <si>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</si>
  <si>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</si>
  <si>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</si>
  <si>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</si>
  <si>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</si>
  <si>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</si>
  <si>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</si>
  <si>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</si>
  <si>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</si>
  <si>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</si>
  <si>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</si>
  <si>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</si>
  <si>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</si>
  <si>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</si>
  <si>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</si>
  <si>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</si>
  <si>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</si>
  <si>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</si>
  <si>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</si>
  <si>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</si>
  <si>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</si>
  <si>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</si>
  <si>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</si>
  <si>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</si>
  <si>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</si>
  <si>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</si>
  <si>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</si>
  <si>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</si>
  <si>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</si>
  <si>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</si>
  <si>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</si>
  <si>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</si>
  <si>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</si>
  <si>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</si>
  <si>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</si>
  <si>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</si>
  <si>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</si>
  <si>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</si>
  <si>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</si>
  <si>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</si>
  <si>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</si>
  <si>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</si>
  <si>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</si>
  <si>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</si>
  <si>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</si>
  <si>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</si>
  <si>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</si>
  <si>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</si>
  <si>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</si>
  <si>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</si>
  <si>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</si>
  <si>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</si>
  <si>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</si>
  <si>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</si>
  <si>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</si>
  <si>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</si>
  <si>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</si>
  <si>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</si>
  <si>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</si>
  <si>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</si>
  <si>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</si>
  <si>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</si>
  <si>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</si>
  <si>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</si>
  <si>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</si>
  <si>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</si>
  <si>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</si>
  <si>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</si>
  <si>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</si>
  <si>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</si>
  <si>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</si>
  <si>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</si>
  <si>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</si>
  <si>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</si>
  <si>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</si>
  <si>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</si>
  <si>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</si>
  <si>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</si>
  <si>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Горнозаводской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</si>
  <si>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</si>
  <si>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</si>
  <si>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</si>
  <si>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</si>
  <si>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</si>
  <si>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</si>
  <si>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</si>
  <si>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</si>
  <si>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</si>
  <si>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</si>
  <si>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</si>
  <si>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</si>
  <si>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</si>
  <si>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</si>
  <si>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</si>
  <si>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</si>
  <si>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</si>
  <si>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</si>
  <si>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</si>
  <si>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</si>
  <si>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</si>
  <si>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</si>
  <si>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</si>
  <si>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</si>
  <si>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</si>
  <si>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</si>
  <si>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</si>
  <si>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</si>
  <si>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</si>
  <si>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</si>
  <si>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</si>
  <si>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</si>
  <si>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</si>
  <si>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</si>
  <si>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</si>
  <si>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</si>
  <si>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</si>
  <si>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</si>
  <si>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</si>
  <si>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</si>
  <si>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</si>
  <si>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</si>
  <si>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</si>
  <si>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</si>
  <si>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</si>
  <si>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</si>
  <si>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</si>
  <si>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</si>
  <si>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</si>
  <si>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</si>
  <si>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</si>
  <si>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</si>
  <si>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</si>
  <si>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</si>
  <si>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</si>
  <si>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</si>
  <si>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</si>
  <si>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</si>
  <si>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</si>
  <si>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</si>
  <si>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</si>
  <si>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</si>
  <si>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</si>
  <si>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</si>
  <si>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</si>
  <si>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</si>
  <si>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</si>
  <si>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</si>
  <si>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</si>
  <si>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</si>
  <si>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</si>
  <si>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</si>
  <si>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</si>
  <si>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</si>
  <si>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</si>
  <si>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</si>
  <si>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</si>
  <si>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</si>
  <si>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</si>
  <si>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</si>
  <si>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</si>
  <si>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</si>
  <si>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</si>
  <si>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</si>
  <si>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</si>
  <si>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</si>
  <si>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</si>
  <si>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</si>
  <si>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</si>
  <si>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</si>
  <si>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</si>
  <si>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</si>
  <si>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</si>
  <si>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</si>
  <si>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</si>
  <si>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</si>
  <si>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</si>
  <si>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</si>
  <si>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</si>
  <si>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</si>
  <si>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</si>
  <si>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</si>
  <si>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</si>
  <si>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</si>
  <si>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</si>
  <si>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</si>
  <si>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</si>
  <si>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</si>
  <si>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</si>
  <si>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</si>
  <si>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</si>
  <si>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</si>
  <si>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</si>
  <si>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</si>
  <si>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</si>
  <si>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</si>
  <si>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</si>
  <si>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</si>
  <si>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</si>
  <si>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</si>
  <si>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</si>
  <si>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</si>
  <si>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</si>
  <si>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</si>
  <si>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</si>
  <si>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</si>
  <si>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</si>
  <si>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</si>
  <si>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</si>
  <si>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</si>
  <si>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</si>
  <si>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</si>
  <si>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</si>
  <si>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</si>
  <si>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</si>
  <si>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</si>
  <si>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</si>
  <si>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</si>
  <si>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</si>
  <si>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</si>
  <si>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</si>
  <si>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</si>
  <si>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</si>
  <si>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</si>
  <si>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</si>
  <si>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</si>
  <si>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</si>
  <si>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</si>
  <si>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</si>
  <si>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</si>
  <si>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</si>
  <si>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</si>
  <si>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</si>
  <si>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</si>
  <si>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</si>
  <si>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</si>
  <si>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</si>
  <si>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</si>
  <si>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</si>
  <si>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</si>
  <si>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</si>
  <si>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</si>
  <si>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</si>
  <si>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</si>
  <si>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</si>
  <si>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</si>
  <si>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</si>
  <si>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</si>
  <si>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</si>
  <si>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</si>
  <si>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</si>
  <si>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</si>
  <si>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</si>
  <si>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</si>
  <si>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</si>
  <si>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</si>
  <si>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</si>
  <si>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</si>
  <si>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</si>
  <si>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</si>
  <si>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</si>
  <si>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</si>
  <si>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</si>
  <si>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</si>
  <si>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</si>
  <si>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</si>
  <si>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</si>
  <si>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</si>
  <si>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</si>
  <si>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</si>
  <si>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</si>
  <si>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</si>
  <si>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</si>
  <si>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</si>
  <si>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</si>
  <si>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</si>
  <si>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</si>
  <si>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</si>
  <si>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</si>
  <si>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</si>
  <si>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</si>
  <si>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</si>
  <si>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</si>
  <si>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</si>
  <si>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</si>
  <si>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</si>
  <si>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</si>
  <si>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</si>
  <si>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</si>
  <si>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</si>
  <si>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</si>
  <si>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</si>
  <si>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</si>
  <si>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</si>
  <si>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</si>
  <si>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</si>
  <si>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</si>
  <si>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</si>
  <si>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</si>
  <si>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</si>
  <si>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</si>
  <si>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</si>
  <si>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</si>
  <si>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</si>
  <si>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</si>
  <si>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</si>
  <si>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</si>
  <si>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</si>
  <si>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</si>
  <si>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</si>
  <si>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</si>
  <si>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</si>
  <si>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</si>
  <si>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</si>
  <si>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</si>
  <si>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</si>
  <si>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</si>
  <si>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</si>
  <si>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</si>
  <si>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</si>
  <si>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</si>
  <si>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</si>
  <si>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</si>
  <si>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</si>
  <si>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</si>
  <si>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</si>
  <si>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</si>
  <si>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</si>
  <si>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</si>
  <si>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</si>
  <si>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</si>
  <si>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</si>
  <si>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</si>
  <si>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</si>
  <si>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</si>
  <si>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</si>
  <si>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</si>
  <si>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</si>
  <si>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</si>
  <si>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</si>
  <si>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</si>
  <si>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</si>
  <si>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</si>
  <si>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</si>
  <si>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</si>
  <si>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</si>
  <si>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</si>
  <si>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</si>
  <si>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</si>
  <si>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</si>
  <si>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</si>
  <si>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</si>
  <si>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</si>
  <si>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</si>
  <si>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</si>
  <si>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</si>
  <si>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</si>
  <si>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</si>
  <si>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</si>
  <si>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</si>
  <si>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</si>
  <si>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</si>
  <si>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</si>
  <si>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</si>
  <si>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</si>
  <si>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</si>
  <si>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</si>
  <si>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</si>
  <si>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</si>
  <si>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</si>
  <si>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</si>
  <si>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</si>
  <si>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</si>
  <si>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</si>
  <si>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</si>
  <si>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</si>
  <si>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</si>
  <si>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</si>
  <si>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</si>
  <si>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</si>
  <si>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</si>
  <si>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</si>
  <si>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</si>
  <si>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</si>
  <si>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</si>
  <si>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</si>
  <si>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</si>
  <si>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</si>
  <si>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</si>
  <si>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</si>
  <si>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</si>
  <si>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</si>
  <si>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</si>
  <si>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</si>
  <si>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</si>
  <si>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</si>
  <si>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</si>
  <si>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</si>
  <si>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</si>
  <si>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</si>
  <si>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</si>
  <si>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</si>
  <si>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</si>
  <si>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</si>
  <si>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</si>
  <si>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</si>
  <si>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</si>
  <si>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</si>
  <si>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</si>
  <si>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</si>
  <si>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</si>
  <si>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</si>
  <si>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</si>
  <si>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</si>
  <si>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</si>
  <si>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</si>
  <si>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</si>
  <si>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</si>
  <si>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</si>
  <si>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</si>
  <si>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</si>
  <si>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</si>
  <si>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</si>
  <si>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</si>
  <si>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</si>
  <si>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</si>
  <si>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</si>
  <si>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</si>
  <si>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</si>
  <si>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</si>
  <si>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</si>
  <si>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</si>
  <si>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</si>
  <si>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</si>
  <si>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</si>
  <si>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</si>
  <si>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</si>
  <si>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</si>
  <si>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</si>
  <si>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</si>
  <si>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</si>
  <si>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</si>
  <si>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</si>
  <si>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</si>
  <si>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</si>
  <si>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</si>
  <si>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</si>
  <si>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</si>
  <si>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</si>
  <si>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</si>
  <si>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</si>
  <si>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</si>
  <si>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</si>
  <si>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</si>
  <si>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</si>
  <si>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</si>
  <si>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</si>
  <si>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</si>
  <si>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</si>
  <si>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</si>
  <si>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</si>
  <si>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</si>
  <si>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</si>
  <si>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</si>
  <si>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</si>
  <si>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</si>
  <si>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</si>
  <si>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</si>
  <si>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</si>
  <si>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</si>
  <si>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</si>
  <si>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</si>
  <si>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</si>
  <si>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</si>
  <si>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</si>
  <si>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</si>
  <si>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</si>
  <si>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</si>
  <si>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</si>
  <si>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</si>
  <si>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</si>
  <si>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</si>
  <si>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</si>
  <si>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</si>
  <si>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</si>
  <si>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</si>
  <si>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</si>
  <si>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</si>
  <si>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</si>
  <si>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</si>
  <si>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</si>
  <si>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</si>
  <si>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</si>
  <si>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</si>
  <si>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Не указано значение!</t>
  </si>
  <si>
    <t>Справочники!G17</t>
  </si>
  <si>
    <t>Регулирующий орган субъекта Российской Федерации</t>
  </si>
  <si>
    <t>355035, г.Ставрополь, ул.Мира, 337</t>
  </si>
  <si>
    <t>Рязанова Ирина Владимировна</t>
  </si>
  <si>
    <t>Начальник отдела регулирования тарифов ОКК</t>
  </si>
  <si>
    <t>(865 2)24-34-45</t>
  </si>
  <si>
    <t>tarifjkk@gmail.com</t>
  </si>
  <si>
    <t>Производственная!F28</t>
  </si>
  <si>
    <t>Производственная!F21</t>
  </si>
  <si>
    <t>ГУП СК "Ставрополькрайводоканал"</t>
  </si>
  <si>
    <t>2635040105</t>
  </si>
  <si>
    <t>263550001</t>
  </si>
  <si>
    <t>МУП "Родники"</t>
  </si>
  <si>
    <t>2601008544</t>
  </si>
  <si>
    <t>260101001</t>
  </si>
  <si>
    <t>ОАО "Славянка" (филиал "Ставропольский")</t>
  </si>
  <si>
    <t>7702707386</t>
  </si>
  <si>
    <t>263143001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</si>
  <si>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</si>
  <si>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</si>
  <si>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</si>
  <si>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СПКк "Родина"</t>
  </si>
  <si>
    <t>2605001980</t>
  </si>
  <si>
    <t>260501001</t>
  </si>
  <si>
    <t>ООО "Краснооктябрьское ЖКХ"</t>
  </si>
  <si>
    <t>2624030024</t>
  </si>
  <si>
    <t>262401001</t>
  </si>
  <si>
    <t>ООО "ЖКХ Орловка"</t>
  </si>
  <si>
    <t>2624030031</t>
  </si>
  <si>
    <t>ООО "колхоз Терский"</t>
  </si>
  <si>
    <t>2624032550</t>
  </si>
  <si>
    <t>МУП "Коммунальщик" Георгиевского района Ставропольского края</t>
  </si>
  <si>
    <t>2625032842</t>
  </si>
  <si>
    <t>262501001</t>
  </si>
  <si>
    <t>ДОАО БМУ ЗАО "Ставропольтехмонтаж"</t>
  </si>
  <si>
    <t>2624022344</t>
  </si>
  <si>
    <t>ДОАО передвижная механизированная колонна №6</t>
  </si>
  <si>
    <t>2624000615</t>
  </si>
  <si>
    <t>ОАО "Буденновский машзавод"</t>
  </si>
  <si>
    <t>2624000189</t>
  </si>
  <si>
    <t>ОАО "Ставропольнефтегеофизика"</t>
  </si>
  <si>
    <t>2634011976</t>
  </si>
  <si>
    <t>263450001</t>
  </si>
  <si>
    <t>МУП "Горводоканал" города Лермонтова</t>
  </si>
  <si>
    <t>2629005818</t>
  </si>
  <si>
    <t>262901001</t>
  </si>
  <si>
    <t>ОАО "Водоканал" г. Невинномысск</t>
  </si>
  <si>
    <t>2631054308</t>
  </si>
  <si>
    <t>263101001</t>
  </si>
  <si>
    <t>ОАО "Невинномысский Азот"</t>
  </si>
  <si>
    <t>2631015563</t>
  </si>
  <si>
    <t>Филиал "Невинномысская ГРЭС"  ОАО "Энел ОГК-5"</t>
  </si>
  <si>
    <t>6671156423</t>
  </si>
  <si>
    <t>263102001</t>
  </si>
  <si>
    <t>МУП "ВОДОКАНАЛ"</t>
  </si>
  <si>
    <t>2633001291</t>
  </si>
  <si>
    <t>263501001</t>
  </si>
  <si>
    <t>Северо-Кавказский филиал ООО "Газпром энерго"</t>
  </si>
  <si>
    <t>7736186950</t>
  </si>
  <si>
    <t>263602001</t>
  </si>
  <si>
    <t>ОАО "Тищенское"</t>
  </si>
  <si>
    <t>2607017136</t>
  </si>
  <si>
    <t>260701001</t>
  </si>
  <si>
    <t>ГУП СК ЖКХ Кировского района</t>
  </si>
  <si>
    <t>2609014934</t>
  </si>
  <si>
    <t>260901001</t>
  </si>
  <si>
    <t>ООО "Нептун"</t>
  </si>
  <si>
    <t>2609021280</t>
  </si>
  <si>
    <t>МУП "Новосредненского сельсовета "Надежда"</t>
  </si>
  <si>
    <t>2609022928</t>
  </si>
  <si>
    <t>МУП "Коммунальщик"</t>
  </si>
  <si>
    <t>2609022692</t>
  </si>
  <si>
    <t>МУП СК ЖКХ Кочубеевского района</t>
  </si>
  <si>
    <t>2610012931</t>
  </si>
  <si>
    <t>261001001</t>
  </si>
  <si>
    <t>МУП "Водоканал" села Дмитриевского</t>
  </si>
  <si>
    <t>2611007620</t>
  </si>
  <si>
    <t>261101001</t>
  </si>
  <si>
    <t>Колхоз имени Ленина</t>
  </si>
  <si>
    <t>2612000297</t>
  </si>
  <si>
    <t>261201001</t>
  </si>
  <si>
    <t>ООО "Терра-Плюс"</t>
  </si>
  <si>
    <t>2612019770</t>
  </si>
  <si>
    <t>ОАО "Нептун"</t>
  </si>
  <si>
    <t>2612000184</t>
  </si>
  <si>
    <t>ООО "ИРМАГ"</t>
  </si>
  <si>
    <t>2612018858</t>
  </si>
  <si>
    <t>ООО "СП "Содружество"</t>
  </si>
  <si>
    <t>2612019820</t>
  </si>
  <si>
    <t>СПК (колхоз) им.Кирова</t>
  </si>
  <si>
    <t>2612000314</t>
  </si>
  <si>
    <t>ООО "Надежда"</t>
  </si>
  <si>
    <t>2613007062</t>
  </si>
  <si>
    <t>261301001</t>
  </si>
  <si>
    <t>СПК "Овцевод"</t>
  </si>
  <si>
    <t>2613007270</t>
  </si>
  <si>
    <t>МУ "АКВА"</t>
  </si>
  <si>
    <t>2613009180</t>
  </si>
  <si>
    <t>СПК колхоз "Правокумский"</t>
  </si>
  <si>
    <t>2619009161</t>
  </si>
  <si>
    <t>261901001</t>
  </si>
  <si>
    <t>МУП "Славянка"</t>
  </si>
  <si>
    <t>2630039233</t>
  </si>
  <si>
    <t>263001001</t>
  </si>
  <si>
    <t>МУП "РОДНИК"</t>
  </si>
  <si>
    <t>2614018998</t>
  </si>
  <si>
    <t>261401001</t>
  </si>
  <si>
    <t>МУП "Оазис"</t>
  </si>
  <si>
    <t>2614020820</t>
  </si>
  <si>
    <t>МУП "Нептун"</t>
  </si>
  <si>
    <t>2614017835</t>
  </si>
  <si>
    <t>МУП "АКВА" Каясулинского сельсовета</t>
  </si>
  <si>
    <t>2614020796</t>
  </si>
  <si>
    <t>МУП МО Махмуд-Мектебского сельсовета "Исток"</t>
  </si>
  <si>
    <t>2614019342</t>
  </si>
  <si>
    <t>МУП "Сервис"</t>
  </si>
  <si>
    <t>2614015468</t>
  </si>
  <si>
    <t>МУП МО Озек-Суатского сельсовета "Гарант"</t>
  </si>
  <si>
    <t>2614019014</t>
  </si>
  <si>
    <t>МУП "Водник" МО с. Ачикулак</t>
  </si>
  <si>
    <t>2614010371</t>
  </si>
  <si>
    <t>МУП "Водоканал"</t>
  </si>
  <si>
    <t>2614018451</t>
  </si>
  <si>
    <t>МУП "Горводоканал" г. Новоалександровска</t>
  </si>
  <si>
    <t>2615005046</t>
  </si>
  <si>
    <t>261501001</t>
  </si>
  <si>
    <t>Горьковское МУП ЖКХ</t>
  </si>
  <si>
    <t>2615012406</t>
  </si>
  <si>
    <t>СПА "Колхоз им.Ворошилова"</t>
  </si>
  <si>
    <t>2615001041</t>
  </si>
  <si>
    <t>МУП "Водоканал" администрации ст. Расшеватской</t>
  </si>
  <si>
    <t>2615010800</t>
  </si>
  <si>
    <t>МУП ЭВ "Водолей"</t>
  </si>
  <si>
    <t>2616007575</t>
  </si>
  <si>
    <t>261601001</t>
  </si>
  <si>
    <t>МУП "Родник"</t>
  </si>
  <si>
    <t>2617011729</t>
  </si>
  <si>
    <t>261701001</t>
  </si>
  <si>
    <t>МУП "Феникс"</t>
  </si>
  <si>
    <t>2617011479</t>
  </si>
  <si>
    <t>МУП МО Константиновского сельсовета Петровского района СК "Пчелка"</t>
  </si>
  <si>
    <t>2617013349</t>
  </si>
  <si>
    <t>МУП "Просянское"</t>
  </si>
  <si>
    <t>2617011359</t>
  </si>
  <si>
    <t>МКП "Надежда" МО с. Благодатное Петровского района Ставропольского края</t>
  </si>
  <si>
    <t>2617013148</t>
  </si>
  <si>
    <t>МУП "Водник"</t>
  </si>
  <si>
    <t>2617011736</t>
  </si>
  <si>
    <t>МУП "Сухобуйволинское"</t>
  </si>
  <si>
    <t>2617011750</t>
  </si>
  <si>
    <t>ЗАО "Пятигорская птицефабрика"</t>
  </si>
  <si>
    <t>2618016913</t>
  </si>
  <si>
    <t>261801001</t>
  </si>
  <si>
    <t>СПК "Агрофирма" Восточное"</t>
  </si>
  <si>
    <t>2619009002</t>
  </si>
  <si>
    <t>МУП "Зеленокумский водоканал"</t>
  </si>
  <si>
    <t>2619011227</t>
  </si>
  <si>
    <t>МУП "Нинское коммунальное хозяйство"</t>
  </si>
  <si>
    <t>2619011202</t>
  </si>
  <si>
    <t>МУП "Коммунальное хозяйство села Горькая Балка"</t>
  </si>
  <si>
    <t>2619011442</t>
  </si>
  <si>
    <t>МУП "Коммунальное хозяйство села Отказного"</t>
  </si>
  <si>
    <t>2619800045</t>
  </si>
  <si>
    <t>МУП "Солдато-Александровское коммунальное хозяйство"</t>
  </si>
  <si>
    <t>2619011266</t>
  </si>
  <si>
    <t>ООО "АПСК"</t>
  </si>
  <si>
    <t>2619010470</t>
  </si>
  <si>
    <t>МУП кх "Верхнерусское"</t>
  </si>
  <si>
    <t>2623012008</t>
  </si>
  <si>
    <t>262301001</t>
  </si>
  <si>
    <t>МУП "Прогресс"</t>
  </si>
  <si>
    <t>2623019412</t>
  </si>
  <si>
    <t>МУП "Коммунальник"</t>
  </si>
  <si>
    <t>2623015288</t>
  </si>
  <si>
    <t>МУП "Коммунал-Т"</t>
  </si>
  <si>
    <t>2623012833</t>
  </si>
  <si>
    <t>2623017550</t>
  </si>
  <si>
    <t>2623800665</t>
  </si>
  <si>
    <t>нет</t>
  </si>
  <si>
    <t>Питьевая</t>
  </si>
  <si>
    <t>356523,Ставропольский край, Петровский район,с.Сухая Буйвола,ул.Красная,22</t>
  </si>
  <si>
    <t>Зуева Ирина Владимировна</t>
  </si>
  <si>
    <t>Главный бухгалтер</t>
  </si>
  <si>
    <t>(86547)63625</t>
  </si>
  <si>
    <t>irina.zueva.74@mail.ru</t>
  </si>
  <si>
    <t>Производственная!F27</t>
  </si>
  <si>
    <t>Значение не может быть отрицательным!</t>
  </si>
  <si>
    <t>Производственная!F38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</si>
</sst>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09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3" xfId="74" applyFont="1" applyFill="1" applyBorder="1" applyAlignment="1" applyProtection="1">
      <alignment horizontal="right" vertical="center"/>
      <protection/>
    </xf>
    <xf numFmtId="49" fontId="0" fillId="21" borderId="54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5" xfId="74" applyNumberFormat="1" applyFont="1" applyFill="1" applyBorder="1" applyAlignment="1" applyProtection="1">
      <alignment horizontal="left" vertical="center" wrapText="1"/>
      <protection locked="0"/>
    </xf>
    <xf numFmtId="49" fontId="49" fillId="21" borderId="54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5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4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5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6" xfId="74" applyFont="1" applyFill="1" applyBorder="1" applyAlignment="1" applyProtection="1">
      <alignment horizontal="left" vertical="center" wrapText="1"/>
      <protection locked="0"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58" xfId="74" applyFont="1" applyFill="1" applyBorder="1" applyAlignment="1" applyProtection="1">
      <alignment horizontal="left" vertical="center" wrapText="1"/>
      <protection locked="0"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59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59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49" fontId="0" fillId="24" borderId="57" xfId="74" applyFont="1" applyFill="1" applyBorder="1" applyAlignment="1" applyProtection="1">
      <alignment horizontal="right" vertical="center"/>
      <protection/>
    </xf>
    <xf numFmtId="49" fontId="0" fillId="24" borderId="60" xfId="74" applyFont="1" applyFill="1" applyBorder="1" applyAlignment="1" applyProtection="1">
      <alignment horizontal="right" vertical="center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5" xfId="74" applyFont="1" applyBorder="1" applyAlignment="1" applyProtection="1">
      <alignment horizontal="center" vertical="center"/>
      <protection/>
    </xf>
    <xf numFmtId="49" fontId="0" fillId="21" borderId="56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4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5" xfId="74" applyFont="1" applyFill="1" applyBorder="1" applyAlignment="1" applyProtection="1">
      <alignment horizontal="center" vertical="center" wrapText="1"/>
      <protection locked="0"/>
    </xf>
    <xf numFmtId="0" fontId="22" fillId="20" borderId="61" xfId="79" applyFont="1" applyFill="1" applyBorder="1" applyAlignment="1" applyProtection="1">
      <alignment horizontal="center" vertical="top" wrapText="1"/>
      <protection/>
    </xf>
    <xf numFmtId="0" fontId="22" fillId="20" borderId="62" xfId="79" applyFont="1" applyFill="1" applyBorder="1" applyAlignment="1" applyProtection="1">
      <alignment horizontal="center" vertical="top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9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6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61" xfId="81" applyFont="1" applyFill="1" applyBorder="1" applyAlignment="1" applyProtection="1">
      <alignment horizontal="center" vertical="center" wrapText="1"/>
      <protection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59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71" xfId="79" applyFont="1" applyFill="1" applyBorder="1" applyAlignment="1" applyProtection="1">
      <alignment horizontal="center" vertical="center" wrapText="1"/>
      <protection/>
    </xf>
    <xf numFmtId="0" fontId="22" fillId="21" borderId="71" xfId="79" applyFont="1" applyFill="1" applyBorder="1" applyAlignment="1" applyProtection="1">
      <alignment horizontal="center" vertical="center" wrapText="1"/>
      <protection locked="0"/>
    </xf>
    <xf numFmtId="0" fontId="22" fillId="21" borderId="72" xfId="79" applyFont="1" applyFill="1" applyBorder="1" applyAlignment="1" applyProtection="1">
      <alignment horizontal="center" vertical="center" wrapText="1"/>
      <protection locked="0"/>
    </xf>
    <xf numFmtId="0" fontId="44" fillId="4" borderId="71" xfId="79" applyFont="1" applyFill="1" applyBorder="1" applyAlignment="1" applyProtection="1">
      <alignment horizontal="center" vertical="center" wrapText="1"/>
      <protection/>
    </xf>
    <xf numFmtId="0" fontId="44" fillId="4" borderId="72" xfId="79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69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73" xfId="79" applyFont="1" applyFill="1" applyBorder="1" applyAlignment="1" applyProtection="1">
      <alignment horizontal="center" vertical="center" wrapText="1"/>
      <protection locked="0"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0" fillId="0" borderId="74" xfId="78" applyFont="1" applyFill="1" applyBorder="1" applyAlignment="1" applyProtection="1">
      <alignment horizontal="center" vertical="center" wrapText="1"/>
      <protection/>
    </xf>
    <xf numFmtId="0" fontId="0" fillId="0" borderId="75" xfId="78" applyFont="1" applyFill="1" applyBorder="1" applyAlignment="1" applyProtection="1">
      <alignment horizontal="center" vertical="center" wrapText="1"/>
      <protection/>
    </xf>
    <xf numFmtId="0" fontId="0" fillId="0" borderId="7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77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59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0" fillId="4" borderId="79" xfId="0" applyNumberFormat="1" applyFont="1" applyFill="1" applyBorder="1" applyAlignment="1" applyProtection="1">
      <alignment horizontal="center" vertical="center" wrapText="1"/>
      <protection/>
    </xf>
    <xf numFmtId="0" fontId="0" fillId="4" borderId="80" xfId="0" applyNumberFormat="1" applyFont="1" applyFill="1" applyBorder="1" applyAlignment="1" applyProtection="1">
      <alignment horizontal="center" vertical="center" wrapText="1"/>
      <protection/>
    </xf>
    <xf numFmtId="0" fontId="0" fillId="4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82" xfId="78" applyFont="1" applyFill="1" applyBorder="1" applyAlignment="1" applyProtection="1">
      <alignment horizontal="center" vertical="center" wrapText="1"/>
      <protection/>
    </xf>
    <xf numFmtId="0" fontId="15" fillId="20" borderId="83" xfId="78" applyFont="1" applyFill="1" applyBorder="1" applyAlignment="1" applyProtection="1">
      <alignment horizontal="center" vertical="center" wrapText="1"/>
      <protection/>
    </xf>
    <xf numFmtId="0" fontId="15" fillId="20" borderId="84" xfId="78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74" xfId="78" applyNumberFormat="1" applyFont="1" applyFill="1" applyBorder="1" applyAlignment="1" applyProtection="1">
      <alignment horizontal="center" vertical="center" wrapText="1"/>
      <protection/>
    </xf>
    <xf numFmtId="0" fontId="0" fillId="0" borderId="75" xfId="78" applyNumberFormat="1" applyFont="1" applyFill="1" applyBorder="1" applyAlignment="1" applyProtection="1">
      <alignment horizontal="center" vertical="center" wrapText="1"/>
      <protection/>
    </xf>
    <xf numFmtId="0" fontId="0" fillId="0" borderId="76" xfId="78" applyNumberFormat="1" applyFont="1" applyFill="1" applyBorder="1" applyAlignment="1" applyProtection="1">
      <alignment horizontal="center" vertical="center" wrapText="1"/>
      <protection/>
    </xf>
    <xf numFmtId="0" fontId="15" fillId="20" borderId="78" xfId="78" applyNumberFormat="1" applyFont="1" applyFill="1" applyBorder="1" applyAlignment="1" applyProtection="1">
      <alignment horizontal="center" vertical="center" wrapText="1"/>
      <protection/>
    </xf>
    <xf numFmtId="0" fontId="15" fillId="20" borderId="59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77" xfId="72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5433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80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8" t="str">
        <f>"Версия "&amp;GetVersion()</f>
        <v>Версия 5.5.1</v>
      </c>
      <c r="O3" s="59"/>
    </row>
    <row r="4" spans="3:15" ht="37.5" customHeight="1">
      <c r="C4" s="59"/>
      <c r="D4" s="62"/>
      <c r="E4" s="203" t="s">
        <v>561</v>
      </c>
      <c r="F4" s="204"/>
      <c r="G4" s="204"/>
      <c r="H4" s="204"/>
      <c r="I4" s="204"/>
      <c r="J4" s="204"/>
      <c r="K4" s="204"/>
      <c r="L4" s="204"/>
      <c r="M4" s="205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5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5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211" t="s">
        <v>562</v>
      </c>
      <c r="F87" s="211"/>
      <c r="G87" s="211"/>
      <c r="H87" s="211"/>
      <c r="I87" s="211"/>
      <c r="J87" s="211"/>
      <c r="K87" s="211"/>
      <c r="L87" s="211"/>
      <c r="M87" s="212"/>
      <c r="N87" s="63"/>
      <c r="O87" s="59"/>
    </row>
    <row r="88" spans="3:15" ht="12" customHeight="1">
      <c r="C88" s="59"/>
      <c r="D88" s="62"/>
      <c r="E88" s="189" t="s">
        <v>563</v>
      </c>
      <c r="F88" s="190"/>
      <c r="G88" s="216"/>
      <c r="H88" s="217"/>
      <c r="I88" s="217"/>
      <c r="J88" s="217"/>
      <c r="K88" s="217"/>
      <c r="L88" s="217"/>
      <c r="M88" s="218"/>
      <c r="N88" s="63"/>
      <c r="O88" s="59"/>
    </row>
    <row r="89" spans="3:15" ht="12" customHeight="1">
      <c r="C89" s="59"/>
      <c r="D89" s="62"/>
      <c r="E89" s="189" t="s">
        <v>564</v>
      </c>
      <c r="F89" s="190"/>
      <c r="G89" s="216"/>
      <c r="H89" s="217"/>
      <c r="I89" s="217"/>
      <c r="J89" s="217"/>
      <c r="K89" s="217"/>
      <c r="L89" s="217"/>
      <c r="M89" s="218"/>
      <c r="N89" s="63"/>
      <c r="O89" s="59"/>
    </row>
    <row r="90" spans="3:15" ht="12" customHeight="1">
      <c r="C90" s="59"/>
      <c r="D90" s="62"/>
      <c r="E90" s="189" t="s">
        <v>565</v>
      </c>
      <c r="F90" s="190"/>
      <c r="G90" s="194" t="s">
        <v>566</v>
      </c>
      <c r="H90" s="195"/>
      <c r="I90" s="195"/>
      <c r="J90" s="195"/>
      <c r="K90" s="195"/>
      <c r="L90" s="195"/>
      <c r="M90" s="196"/>
      <c r="N90" s="63"/>
      <c r="O90" s="59"/>
    </row>
    <row r="91" spans="3:15" ht="12" customHeight="1">
      <c r="C91" s="59"/>
      <c r="D91" s="62"/>
      <c r="E91" s="189" t="s">
        <v>567</v>
      </c>
      <c r="F91" s="190"/>
      <c r="G91" s="197"/>
      <c r="H91" s="198"/>
      <c r="I91" s="198"/>
      <c r="J91" s="198"/>
      <c r="K91" s="198"/>
      <c r="L91" s="198"/>
      <c r="M91" s="199"/>
      <c r="N91" s="63"/>
      <c r="O91" s="59"/>
    </row>
    <row r="92" spans="3:15" ht="13.5" thickBot="1">
      <c r="C92" s="59"/>
      <c r="D92" s="62"/>
      <c r="E92" s="209" t="s">
        <v>568</v>
      </c>
      <c r="F92" s="210"/>
      <c r="G92" s="200" t="s">
        <v>569</v>
      </c>
      <c r="H92" s="201"/>
      <c r="I92" s="201"/>
      <c r="J92" s="201"/>
      <c r="K92" s="201"/>
      <c r="L92" s="201"/>
      <c r="M92" s="202"/>
      <c r="N92" s="63"/>
      <c r="O92" s="59"/>
    </row>
    <row r="93" spans="3:15" ht="33.75" customHeight="1">
      <c r="C93" s="59"/>
      <c r="D93" s="62"/>
      <c r="E93" s="127"/>
      <c r="F93" s="127"/>
      <c r="G93" s="127"/>
      <c r="H93" s="127"/>
      <c r="I93" s="127"/>
      <c r="J93" s="127"/>
      <c r="K93" s="126"/>
      <c r="L93" s="126"/>
      <c r="M93" s="126"/>
      <c r="N93" s="63"/>
      <c r="O93" s="59"/>
    </row>
    <row r="94" spans="3:15" ht="15" customHeight="1">
      <c r="C94" s="59"/>
      <c r="D94" s="62"/>
      <c r="E94" s="211" t="s">
        <v>570</v>
      </c>
      <c r="F94" s="211"/>
      <c r="G94" s="211"/>
      <c r="H94" s="211"/>
      <c r="I94" s="211"/>
      <c r="J94" s="211"/>
      <c r="K94" s="211"/>
      <c r="L94" s="211"/>
      <c r="M94" s="212"/>
      <c r="N94" s="63"/>
      <c r="O94" s="59"/>
    </row>
    <row r="95" spans="3:15" ht="12.75">
      <c r="C95" s="59"/>
      <c r="D95" s="62"/>
      <c r="E95" s="189" t="s">
        <v>563</v>
      </c>
      <c r="F95" s="190"/>
      <c r="G95" s="191" t="s">
        <v>572</v>
      </c>
      <c r="H95" s="192"/>
      <c r="I95" s="192"/>
      <c r="J95" s="192"/>
      <c r="K95" s="192"/>
      <c r="L95" s="192"/>
      <c r="M95" s="193"/>
      <c r="N95" s="63"/>
      <c r="O95" s="59"/>
    </row>
    <row r="96" spans="3:15" ht="12.75">
      <c r="C96" s="59"/>
      <c r="D96" s="62"/>
      <c r="E96" s="189" t="s">
        <v>564</v>
      </c>
      <c r="F96" s="190"/>
      <c r="G96" s="191" t="s">
        <v>573</v>
      </c>
      <c r="H96" s="192"/>
      <c r="I96" s="192"/>
      <c r="J96" s="192"/>
      <c r="K96" s="192"/>
      <c r="L96" s="192"/>
      <c r="M96" s="193"/>
      <c r="N96" s="63"/>
      <c r="O96" s="59"/>
    </row>
    <row r="97" spans="3:15" ht="12.75">
      <c r="C97" s="59"/>
      <c r="D97" s="62"/>
      <c r="E97" s="189" t="s">
        <v>565</v>
      </c>
      <c r="F97" s="190"/>
      <c r="G97" s="194" t="s">
        <v>571</v>
      </c>
      <c r="H97" s="195"/>
      <c r="I97" s="195"/>
      <c r="J97" s="195"/>
      <c r="K97" s="195"/>
      <c r="L97" s="195"/>
      <c r="M97" s="196"/>
      <c r="N97" s="63"/>
      <c r="O97" s="59"/>
    </row>
    <row r="98" spans="3:15" ht="12" customHeight="1">
      <c r="C98" s="59"/>
      <c r="D98" s="62"/>
      <c r="E98" s="189" t="s">
        <v>567</v>
      </c>
      <c r="F98" s="190"/>
      <c r="G98" s="197"/>
      <c r="H98" s="198"/>
      <c r="I98" s="198"/>
      <c r="J98" s="198"/>
      <c r="K98" s="198"/>
      <c r="L98" s="198"/>
      <c r="M98" s="199"/>
      <c r="N98" s="63"/>
      <c r="O98" s="59"/>
    </row>
    <row r="99" spans="3:15" ht="12" customHeight="1" thickBot="1">
      <c r="C99" s="59"/>
      <c r="D99" s="62"/>
      <c r="E99" s="209" t="s">
        <v>568</v>
      </c>
      <c r="F99" s="210"/>
      <c r="G99" s="213"/>
      <c r="H99" s="214"/>
      <c r="I99" s="214"/>
      <c r="J99" s="214"/>
      <c r="K99" s="214"/>
      <c r="L99" s="214"/>
      <c r="M99" s="215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206" t="s">
        <v>74</v>
      </c>
      <c r="F101" s="207"/>
      <c r="G101" s="207"/>
      <c r="H101" s="208"/>
      <c r="I101" s="111" t="s">
        <v>533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E87:M87"/>
    <mergeCell ref="E94:M94"/>
    <mergeCell ref="G98:M98"/>
    <mergeCell ref="G99:M99"/>
    <mergeCell ref="G88:M88"/>
    <mergeCell ref="G89:M89"/>
    <mergeCell ref="E4:M4"/>
    <mergeCell ref="E101:H101"/>
    <mergeCell ref="E90:F90"/>
    <mergeCell ref="E97:F97"/>
    <mergeCell ref="E98:F98"/>
    <mergeCell ref="E95:F95"/>
    <mergeCell ref="E96:F96"/>
    <mergeCell ref="E99:F99"/>
    <mergeCell ref="E91:F91"/>
    <mergeCell ref="E92:F92"/>
    <mergeCell ref="E88:F88"/>
    <mergeCell ref="E89:F89"/>
    <mergeCell ref="G96:M96"/>
    <mergeCell ref="G97:M97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359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575</v>
      </c>
      <c r="C2" t="s">
        <v>577</v>
      </c>
      <c r="D2" t="s">
        <v>578</v>
      </c>
      <c r="E2" t="s">
        <v>1277</v>
      </c>
      <c r="F2" t="s">
        <v>1278</v>
      </c>
      <c r="G2" t="s">
        <v>1279</v>
      </c>
      <c r="H2" t="s">
        <v>170</v>
      </c>
    </row>
    <row r="3" spans="1:8" ht="11.25">
      <c r="A3">
        <v>2</v>
      </c>
      <c r="B3" t="s">
        <v>575</v>
      </c>
      <c r="C3" t="s">
        <v>579</v>
      </c>
      <c r="D3" t="s">
        <v>580</v>
      </c>
      <c r="E3" t="s">
        <v>1280</v>
      </c>
      <c r="F3" t="s">
        <v>1281</v>
      </c>
      <c r="G3" t="s">
        <v>1282</v>
      </c>
      <c r="H3" t="s">
        <v>170</v>
      </c>
    </row>
    <row r="4" spans="1:8" ht="11.25">
      <c r="A4">
        <v>3</v>
      </c>
      <c r="B4" t="s">
        <v>575</v>
      </c>
      <c r="C4" t="s">
        <v>581</v>
      </c>
      <c r="D4" t="s">
        <v>582</v>
      </c>
      <c r="E4" t="s">
        <v>1277</v>
      </c>
      <c r="F4" t="s">
        <v>1278</v>
      </c>
      <c r="G4" t="s">
        <v>1279</v>
      </c>
      <c r="H4" t="s">
        <v>170</v>
      </c>
    </row>
    <row r="5" spans="1:8" ht="11.25">
      <c r="A5">
        <v>4</v>
      </c>
      <c r="B5" t="s">
        <v>575</v>
      </c>
      <c r="C5" t="s">
        <v>583</v>
      </c>
      <c r="D5" t="s">
        <v>584</v>
      </c>
      <c r="E5" t="s">
        <v>1277</v>
      </c>
      <c r="F5" t="s">
        <v>1278</v>
      </c>
      <c r="G5" t="s">
        <v>1279</v>
      </c>
      <c r="H5" t="s">
        <v>170</v>
      </c>
    </row>
    <row r="6" spans="1:8" ht="11.25">
      <c r="A6">
        <v>5</v>
      </c>
      <c r="B6" t="s">
        <v>575</v>
      </c>
      <c r="C6" t="s">
        <v>585</v>
      </c>
      <c r="D6" t="s">
        <v>586</v>
      </c>
      <c r="E6" t="s">
        <v>1277</v>
      </c>
      <c r="F6" t="s">
        <v>1278</v>
      </c>
      <c r="G6" t="s">
        <v>1279</v>
      </c>
      <c r="H6" t="s">
        <v>170</v>
      </c>
    </row>
    <row r="7" spans="1:8" ht="11.25">
      <c r="A7">
        <v>6</v>
      </c>
      <c r="B7" t="s">
        <v>575</v>
      </c>
      <c r="C7" t="s">
        <v>587</v>
      </c>
      <c r="D7" t="s">
        <v>588</v>
      </c>
      <c r="E7" t="s">
        <v>1277</v>
      </c>
      <c r="F7" t="s">
        <v>1278</v>
      </c>
      <c r="G7" t="s">
        <v>1279</v>
      </c>
      <c r="H7" t="s">
        <v>170</v>
      </c>
    </row>
    <row r="8" spans="1:8" ht="11.25">
      <c r="A8">
        <v>7</v>
      </c>
      <c r="B8" t="s">
        <v>575</v>
      </c>
      <c r="C8" t="s">
        <v>589</v>
      </c>
      <c r="D8" t="s">
        <v>590</v>
      </c>
      <c r="E8" t="s">
        <v>1277</v>
      </c>
      <c r="F8" t="s">
        <v>1278</v>
      </c>
      <c r="G8" t="s">
        <v>1279</v>
      </c>
      <c r="H8" t="s">
        <v>170</v>
      </c>
    </row>
    <row r="9" spans="1:8" ht="11.25">
      <c r="A9">
        <v>8</v>
      </c>
      <c r="B9" t="s">
        <v>575</v>
      </c>
      <c r="C9" t="s">
        <v>591</v>
      </c>
      <c r="D9" t="s">
        <v>592</v>
      </c>
      <c r="E9" t="s">
        <v>1277</v>
      </c>
      <c r="F9" t="s">
        <v>1278</v>
      </c>
      <c r="G9" t="s">
        <v>1279</v>
      </c>
      <c r="H9" t="s">
        <v>170</v>
      </c>
    </row>
    <row r="10" spans="1:8" ht="11.25">
      <c r="A10">
        <v>9</v>
      </c>
      <c r="B10" t="s">
        <v>593</v>
      </c>
      <c r="C10" t="s">
        <v>595</v>
      </c>
      <c r="D10" t="s">
        <v>596</v>
      </c>
      <c r="E10" t="s">
        <v>1277</v>
      </c>
      <c r="F10" t="s">
        <v>1278</v>
      </c>
      <c r="G10" t="s">
        <v>1279</v>
      </c>
      <c r="H10" t="s">
        <v>170</v>
      </c>
    </row>
    <row r="11" spans="1:8" ht="11.25">
      <c r="A11">
        <v>10</v>
      </c>
      <c r="B11" t="s">
        <v>593</v>
      </c>
      <c r="C11" t="s">
        <v>599</v>
      </c>
      <c r="D11" t="s">
        <v>600</v>
      </c>
      <c r="E11" t="s">
        <v>1277</v>
      </c>
      <c r="F11" t="s">
        <v>1278</v>
      </c>
      <c r="G11" t="s">
        <v>1279</v>
      </c>
      <c r="H11" t="s">
        <v>170</v>
      </c>
    </row>
    <row r="12" spans="1:8" ht="11.25">
      <c r="A12">
        <v>11</v>
      </c>
      <c r="B12" t="s">
        <v>593</v>
      </c>
      <c r="C12" t="s">
        <v>601</v>
      </c>
      <c r="D12" t="s">
        <v>602</v>
      </c>
      <c r="E12" t="s">
        <v>1277</v>
      </c>
      <c r="F12" t="s">
        <v>1278</v>
      </c>
      <c r="G12" t="s">
        <v>1279</v>
      </c>
      <c r="H12" t="s">
        <v>170</v>
      </c>
    </row>
    <row r="13" spans="1:8" ht="11.25">
      <c r="A13">
        <v>12</v>
      </c>
      <c r="B13" t="s">
        <v>593</v>
      </c>
      <c r="C13" t="s">
        <v>603</v>
      </c>
      <c r="D13" t="s">
        <v>604</v>
      </c>
      <c r="E13" t="s">
        <v>1277</v>
      </c>
      <c r="F13" t="s">
        <v>1278</v>
      </c>
      <c r="G13" t="s">
        <v>1279</v>
      </c>
      <c r="H13" t="s">
        <v>170</v>
      </c>
    </row>
    <row r="14" spans="1:8" ht="11.25">
      <c r="A14">
        <v>13</v>
      </c>
      <c r="B14" t="s">
        <v>593</v>
      </c>
      <c r="C14" t="s">
        <v>605</v>
      </c>
      <c r="D14" t="s">
        <v>606</v>
      </c>
      <c r="E14" t="s">
        <v>1277</v>
      </c>
      <c r="F14" t="s">
        <v>1278</v>
      </c>
      <c r="G14" t="s">
        <v>1279</v>
      </c>
      <c r="H14" t="s">
        <v>170</v>
      </c>
    </row>
    <row r="15" spans="1:8" ht="11.25">
      <c r="A15">
        <v>14</v>
      </c>
      <c r="B15" t="s">
        <v>593</v>
      </c>
      <c r="C15" t="s">
        <v>607</v>
      </c>
      <c r="D15" t="s">
        <v>608</v>
      </c>
      <c r="E15" t="s">
        <v>1277</v>
      </c>
      <c r="F15" t="s">
        <v>1278</v>
      </c>
      <c r="G15" t="s">
        <v>1279</v>
      </c>
      <c r="H15" t="s">
        <v>170</v>
      </c>
    </row>
    <row r="16" spans="1:8" ht="11.25">
      <c r="A16">
        <v>15</v>
      </c>
      <c r="B16" t="s">
        <v>593</v>
      </c>
      <c r="C16" t="s">
        <v>609</v>
      </c>
      <c r="D16" t="s">
        <v>610</v>
      </c>
      <c r="E16" t="s">
        <v>1277</v>
      </c>
      <c r="F16" t="s">
        <v>1278</v>
      </c>
      <c r="G16" t="s">
        <v>1279</v>
      </c>
      <c r="H16" t="s">
        <v>170</v>
      </c>
    </row>
    <row r="17" spans="1:8" ht="11.25">
      <c r="A17">
        <v>16</v>
      </c>
      <c r="B17" t="s">
        <v>593</v>
      </c>
      <c r="C17" t="s">
        <v>611</v>
      </c>
      <c r="D17" t="s">
        <v>612</v>
      </c>
      <c r="E17" t="s">
        <v>1277</v>
      </c>
      <c r="F17" t="s">
        <v>1278</v>
      </c>
      <c r="G17" t="s">
        <v>1279</v>
      </c>
      <c r="H17" t="s">
        <v>170</v>
      </c>
    </row>
    <row r="18" spans="1:8" ht="11.25">
      <c r="A18">
        <v>17</v>
      </c>
      <c r="B18" t="s">
        <v>593</v>
      </c>
      <c r="C18" t="s">
        <v>613</v>
      </c>
      <c r="D18" t="s">
        <v>614</v>
      </c>
      <c r="E18" t="s">
        <v>1277</v>
      </c>
      <c r="F18" t="s">
        <v>1278</v>
      </c>
      <c r="G18" t="s">
        <v>1279</v>
      </c>
      <c r="H18" t="s">
        <v>170</v>
      </c>
    </row>
    <row r="19" spans="1:8" ht="11.25">
      <c r="A19">
        <v>18</v>
      </c>
      <c r="B19" t="s">
        <v>593</v>
      </c>
      <c r="C19" t="s">
        <v>615</v>
      </c>
      <c r="D19" t="s">
        <v>616</v>
      </c>
      <c r="E19" t="s">
        <v>1277</v>
      </c>
      <c r="F19" t="s">
        <v>1278</v>
      </c>
      <c r="G19" t="s">
        <v>1279</v>
      </c>
      <c r="H19" t="s">
        <v>170</v>
      </c>
    </row>
    <row r="20" spans="1:8" ht="11.25">
      <c r="A20">
        <v>19</v>
      </c>
      <c r="B20" t="s">
        <v>617</v>
      </c>
      <c r="C20" t="s">
        <v>619</v>
      </c>
      <c r="D20" t="s">
        <v>620</v>
      </c>
      <c r="E20" t="s">
        <v>1277</v>
      </c>
      <c r="F20" t="s">
        <v>1278</v>
      </c>
      <c r="G20" t="s">
        <v>1279</v>
      </c>
      <c r="H20" t="s">
        <v>170</v>
      </c>
    </row>
    <row r="21" spans="1:8" ht="11.25">
      <c r="A21">
        <v>20</v>
      </c>
      <c r="B21" t="s">
        <v>617</v>
      </c>
      <c r="C21" t="s">
        <v>617</v>
      </c>
      <c r="D21" t="s">
        <v>618</v>
      </c>
      <c r="E21" t="s">
        <v>1277</v>
      </c>
      <c r="F21" t="s">
        <v>1278</v>
      </c>
      <c r="G21" t="s">
        <v>1279</v>
      </c>
      <c r="H21" t="s">
        <v>170</v>
      </c>
    </row>
    <row r="22" spans="1:8" ht="11.25">
      <c r="A22">
        <v>21</v>
      </c>
      <c r="B22" t="s">
        <v>617</v>
      </c>
      <c r="C22" t="s">
        <v>621</v>
      </c>
      <c r="D22" t="s">
        <v>622</v>
      </c>
      <c r="E22" t="s">
        <v>1277</v>
      </c>
      <c r="F22" t="s">
        <v>1278</v>
      </c>
      <c r="G22" t="s">
        <v>1279</v>
      </c>
      <c r="H22" t="s">
        <v>170</v>
      </c>
    </row>
    <row r="23" spans="1:8" ht="11.25">
      <c r="A23">
        <v>22</v>
      </c>
      <c r="B23" t="s">
        <v>617</v>
      </c>
      <c r="C23" t="s">
        <v>623</v>
      </c>
      <c r="D23" t="s">
        <v>624</v>
      </c>
      <c r="E23" t="s">
        <v>1277</v>
      </c>
      <c r="F23" t="s">
        <v>1278</v>
      </c>
      <c r="G23" t="s">
        <v>1279</v>
      </c>
      <c r="H23" t="s">
        <v>170</v>
      </c>
    </row>
    <row r="24" spans="1:8" ht="11.25">
      <c r="A24">
        <v>23</v>
      </c>
      <c r="B24" t="s">
        <v>617</v>
      </c>
      <c r="C24" t="s">
        <v>625</v>
      </c>
      <c r="D24" t="s">
        <v>626</v>
      </c>
      <c r="E24" t="s">
        <v>1277</v>
      </c>
      <c r="F24" t="s">
        <v>1278</v>
      </c>
      <c r="G24" t="s">
        <v>1279</v>
      </c>
      <c r="H24" t="s">
        <v>170</v>
      </c>
    </row>
    <row r="25" spans="1:8" ht="11.25">
      <c r="A25">
        <v>24</v>
      </c>
      <c r="B25" t="s">
        <v>617</v>
      </c>
      <c r="C25" t="s">
        <v>627</v>
      </c>
      <c r="D25" t="s">
        <v>628</v>
      </c>
      <c r="E25" t="s">
        <v>1277</v>
      </c>
      <c r="F25" t="s">
        <v>1278</v>
      </c>
      <c r="G25" t="s">
        <v>1279</v>
      </c>
      <c r="H25" t="s">
        <v>170</v>
      </c>
    </row>
    <row r="26" spans="1:8" ht="11.25">
      <c r="A26">
        <v>25</v>
      </c>
      <c r="B26" t="s">
        <v>617</v>
      </c>
      <c r="C26" t="s">
        <v>629</v>
      </c>
      <c r="D26" t="s">
        <v>630</v>
      </c>
      <c r="E26" t="s">
        <v>1277</v>
      </c>
      <c r="F26" t="s">
        <v>1278</v>
      </c>
      <c r="G26" t="s">
        <v>1279</v>
      </c>
      <c r="H26" t="s">
        <v>170</v>
      </c>
    </row>
    <row r="27" spans="1:8" ht="11.25">
      <c r="A27">
        <v>26</v>
      </c>
      <c r="B27" t="s">
        <v>617</v>
      </c>
      <c r="C27" t="s">
        <v>631</v>
      </c>
      <c r="D27" t="s">
        <v>632</v>
      </c>
      <c r="E27" t="s">
        <v>1277</v>
      </c>
      <c r="F27" t="s">
        <v>1278</v>
      </c>
      <c r="G27" t="s">
        <v>1279</v>
      </c>
      <c r="H27" t="s">
        <v>170</v>
      </c>
    </row>
    <row r="28" spans="1:8" ht="11.25">
      <c r="A28">
        <v>27</v>
      </c>
      <c r="B28" t="s">
        <v>617</v>
      </c>
      <c r="C28" t="s">
        <v>631</v>
      </c>
      <c r="D28" t="s">
        <v>632</v>
      </c>
      <c r="E28" t="s">
        <v>1283</v>
      </c>
      <c r="F28" t="s">
        <v>1284</v>
      </c>
      <c r="G28" t="s">
        <v>1285</v>
      </c>
      <c r="H28" t="s">
        <v>170</v>
      </c>
    </row>
    <row r="29" spans="1:8" ht="11.25">
      <c r="A29">
        <v>28</v>
      </c>
      <c r="B29" t="s">
        <v>617</v>
      </c>
      <c r="C29" t="s">
        <v>631</v>
      </c>
      <c r="D29" t="s">
        <v>632</v>
      </c>
      <c r="E29" t="s">
        <v>1286</v>
      </c>
      <c r="F29" t="s">
        <v>1287</v>
      </c>
      <c r="G29" t="s">
        <v>1288</v>
      </c>
      <c r="H29" t="s">
        <v>170</v>
      </c>
    </row>
    <row r="30" spans="1:8" ht="11.25">
      <c r="A30">
        <v>29</v>
      </c>
      <c r="B30" t="s">
        <v>617</v>
      </c>
      <c r="C30" t="s">
        <v>633</v>
      </c>
      <c r="D30" t="s">
        <v>634</v>
      </c>
      <c r="E30" t="s">
        <v>1277</v>
      </c>
      <c r="F30" t="s">
        <v>1278</v>
      </c>
      <c r="G30" t="s">
        <v>1279</v>
      </c>
      <c r="H30" t="s">
        <v>170</v>
      </c>
    </row>
    <row r="31" spans="1:8" ht="11.25">
      <c r="A31">
        <v>30</v>
      </c>
      <c r="B31" t="s">
        <v>617</v>
      </c>
      <c r="C31" t="s">
        <v>635</v>
      </c>
      <c r="D31" t="s">
        <v>636</v>
      </c>
      <c r="E31" t="s">
        <v>1277</v>
      </c>
      <c r="F31" t="s">
        <v>1278</v>
      </c>
      <c r="G31" t="s">
        <v>1279</v>
      </c>
      <c r="H31" t="s">
        <v>170</v>
      </c>
    </row>
    <row r="32" spans="1:8" ht="11.25">
      <c r="A32">
        <v>31</v>
      </c>
      <c r="B32" t="s">
        <v>617</v>
      </c>
      <c r="C32" t="s">
        <v>637</v>
      </c>
      <c r="D32" t="s">
        <v>638</v>
      </c>
      <c r="E32" t="s">
        <v>1277</v>
      </c>
      <c r="F32" t="s">
        <v>1278</v>
      </c>
      <c r="G32" t="s">
        <v>1279</v>
      </c>
      <c r="H32" t="s">
        <v>170</v>
      </c>
    </row>
    <row r="33" spans="1:8" ht="11.25">
      <c r="A33">
        <v>32</v>
      </c>
      <c r="B33" t="s">
        <v>617</v>
      </c>
      <c r="C33" t="s">
        <v>639</v>
      </c>
      <c r="D33" t="s">
        <v>640</v>
      </c>
      <c r="E33" t="s">
        <v>1277</v>
      </c>
      <c r="F33" t="s">
        <v>1278</v>
      </c>
      <c r="G33" t="s">
        <v>1279</v>
      </c>
      <c r="H33" t="s">
        <v>170</v>
      </c>
    </row>
    <row r="34" spans="1:8" ht="11.25">
      <c r="A34">
        <v>33</v>
      </c>
      <c r="B34" t="s">
        <v>641</v>
      </c>
      <c r="C34" t="s">
        <v>641</v>
      </c>
      <c r="D34" t="s">
        <v>642</v>
      </c>
      <c r="E34" t="s">
        <v>1277</v>
      </c>
      <c r="F34" t="s">
        <v>1278</v>
      </c>
      <c r="G34" t="s">
        <v>1279</v>
      </c>
      <c r="H34" t="s">
        <v>170</v>
      </c>
    </row>
    <row r="35" spans="1:8" ht="11.25">
      <c r="A35">
        <v>34</v>
      </c>
      <c r="B35" t="s">
        <v>641</v>
      </c>
      <c r="C35" t="s">
        <v>643</v>
      </c>
      <c r="D35" t="s">
        <v>644</v>
      </c>
      <c r="E35" t="s">
        <v>1277</v>
      </c>
      <c r="F35" t="s">
        <v>1278</v>
      </c>
      <c r="G35" t="s">
        <v>1279</v>
      </c>
      <c r="H35" t="s">
        <v>170</v>
      </c>
    </row>
    <row r="36" spans="1:8" ht="11.25">
      <c r="A36">
        <v>35</v>
      </c>
      <c r="B36" t="s">
        <v>641</v>
      </c>
      <c r="C36" t="s">
        <v>645</v>
      </c>
      <c r="D36" t="s">
        <v>646</v>
      </c>
      <c r="E36" t="s">
        <v>1277</v>
      </c>
      <c r="F36" t="s">
        <v>1278</v>
      </c>
      <c r="G36" t="s">
        <v>1279</v>
      </c>
      <c r="H36" t="s">
        <v>170</v>
      </c>
    </row>
    <row r="37" spans="1:8" ht="11.25">
      <c r="A37">
        <v>36</v>
      </c>
      <c r="B37" t="s">
        <v>641</v>
      </c>
      <c r="C37" t="s">
        <v>647</v>
      </c>
      <c r="D37" t="s">
        <v>648</v>
      </c>
      <c r="E37" t="s">
        <v>1277</v>
      </c>
      <c r="F37" t="s">
        <v>1278</v>
      </c>
      <c r="G37" t="s">
        <v>1279</v>
      </c>
      <c r="H37" t="s">
        <v>170</v>
      </c>
    </row>
    <row r="38" spans="1:8" ht="11.25">
      <c r="A38">
        <v>37</v>
      </c>
      <c r="B38" t="s">
        <v>641</v>
      </c>
      <c r="C38" t="s">
        <v>649</v>
      </c>
      <c r="D38" t="s">
        <v>650</v>
      </c>
      <c r="E38" t="s">
        <v>1277</v>
      </c>
      <c r="F38" t="s">
        <v>1278</v>
      </c>
      <c r="G38" t="s">
        <v>1279</v>
      </c>
      <c r="H38" t="s">
        <v>170</v>
      </c>
    </row>
    <row r="39" spans="1:8" ht="11.25">
      <c r="A39">
        <v>38</v>
      </c>
      <c r="B39" t="s">
        <v>641</v>
      </c>
      <c r="C39" t="s">
        <v>651</v>
      </c>
      <c r="D39" t="s">
        <v>652</v>
      </c>
      <c r="E39" t="s">
        <v>1277</v>
      </c>
      <c r="F39" t="s">
        <v>1278</v>
      </c>
      <c r="G39" t="s">
        <v>1279</v>
      </c>
      <c r="H39" t="s">
        <v>170</v>
      </c>
    </row>
    <row r="40" spans="1:8" ht="11.25">
      <c r="A40">
        <v>39</v>
      </c>
      <c r="B40" t="s">
        <v>641</v>
      </c>
      <c r="C40" t="s">
        <v>653</v>
      </c>
      <c r="D40" t="s">
        <v>654</v>
      </c>
      <c r="E40" t="s">
        <v>1277</v>
      </c>
      <c r="F40" t="s">
        <v>1278</v>
      </c>
      <c r="G40" t="s">
        <v>1279</v>
      </c>
      <c r="H40" t="s">
        <v>170</v>
      </c>
    </row>
    <row r="41" spans="1:8" ht="11.25">
      <c r="A41">
        <v>40</v>
      </c>
      <c r="B41" t="s">
        <v>641</v>
      </c>
      <c r="C41" t="s">
        <v>655</v>
      </c>
      <c r="D41" t="s">
        <v>656</v>
      </c>
      <c r="E41" t="s">
        <v>1277</v>
      </c>
      <c r="F41" t="s">
        <v>1278</v>
      </c>
      <c r="G41" t="s">
        <v>1279</v>
      </c>
      <c r="H41" t="s">
        <v>170</v>
      </c>
    </row>
    <row r="42" spans="1:8" ht="11.25">
      <c r="A42">
        <v>41</v>
      </c>
      <c r="B42" t="s">
        <v>641</v>
      </c>
      <c r="C42" t="s">
        <v>657</v>
      </c>
      <c r="D42" t="s">
        <v>658</v>
      </c>
      <c r="E42" t="s">
        <v>1277</v>
      </c>
      <c r="F42" t="s">
        <v>1278</v>
      </c>
      <c r="G42" t="s">
        <v>1279</v>
      </c>
      <c r="H42" t="s">
        <v>170</v>
      </c>
    </row>
    <row r="43" spans="1:8" ht="11.25">
      <c r="A43">
        <v>42</v>
      </c>
      <c r="B43" t="s">
        <v>659</v>
      </c>
      <c r="C43" t="s">
        <v>661</v>
      </c>
      <c r="D43" t="s">
        <v>662</v>
      </c>
      <c r="E43" t="s">
        <v>1289</v>
      </c>
      <c r="F43" t="s">
        <v>1290</v>
      </c>
      <c r="G43" t="s">
        <v>1291</v>
      </c>
      <c r="H43" t="s">
        <v>170</v>
      </c>
    </row>
    <row r="44" spans="1:8" ht="11.25">
      <c r="A44">
        <v>43</v>
      </c>
      <c r="B44" t="s">
        <v>659</v>
      </c>
      <c r="C44" t="s">
        <v>663</v>
      </c>
      <c r="D44" t="s">
        <v>664</v>
      </c>
      <c r="E44" t="s">
        <v>1277</v>
      </c>
      <c r="F44" t="s">
        <v>1278</v>
      </c>
      <c r="G44" t="s">
        <v>1279</v>
      </c>
      <c r="H44" t="s">
        <v>170</v>
      </c>
    </row>
    <row r="45" spans="1:8" ht="11.25">
      <c r="A45">
        <v>44</v>
      </c>
      <c r="B45" t="s">
        <v>659</v>
      </c>
      <c r="C45" t="s">
        <v>665</v>
      </c>
      <c r="D45" t="s">
        <v>666</v>
      </c>
      <c r="E45" t="s">
        <v>1277</v>
      </c>
      <c r="F45" t="s">
        <v>1278</v>
      </c>
      <c r="G45" t="s">
        <v>1279</v>
      </c>
      <c r="H45" t="s">
        <v>170</v>
      </c>
    </row>
    <row r="46" spans="1:8" ht="11.25">
      <c r="A46">
        <v>45</v>
      </c>
      <c r="B46" t="s">
        <v>659</v>
      </c>
      <c r="C46" t="s">
        <v>667</v>
      </c>
      <c r="D46" t="s">
        <v>668</v>
      </c>
      <c r="E46" t="s">
        <v>1277</v>
      </c>
      <c r="F46" t="s">
        <v>1278</v>
      </c>
      <c r="G46" t="s">
        <v>1279</v>
      </c>
      <c r="H46" t="s">
        <v>170</v>
      </c>
    </row>
    <row r="47" spans="1:8" ht="11.25">
      <c r="A47">
        <v>46</v>
      </c>
      <c r="B47" t="s">
        <v>659</v>
      </c>
      <c r="C47" t="s">
        <v>669</v>
      </c>
      <c r="D47" t="s">
        <v>670</v>
      </c>
      <c r="E47" t="s">
        <v>1277</v>
      </c>
      <c r="F47" t="s">
        <v>1278</v>
      </c>
      <c r="G47" t="s">
        <v>1279</v>
      </c>
      <c r="H47" t="s">
        <v>170</v>
      </c>
    </row>
    <row r="48" spans="1:8" ht="11.25">
      <c r="A48">
        <v>47</v>
      </c>
      <c r="B48" t="s">
        <v>659</v>
      </c>
      <c r="C48" t="s">
        <v>671</v>
      </c>
      <c r="D48" t="s">
        <v>672</v>
      </c>
      <c r="E48" t="s">
        <v>1277</v>
      </c>
      <c r="F48" t="s">
        <v>1278</v>
      </c>
      <c r="G48" t="s">
        <v>1279</v>
      </c>
      <c r="H48" t="s">
        <v>170</v>
      </c>
    </row>
    <row r="49" spans="1:8" ht="11.25">
      <c r="A49">
        <v>48</v>
      </c>
      <c r="B49" t="s">
        <v>659</v>
      </c>
      <c r="C49" t="s">
        <v>673</v>
      </c>
      <c r="D49" t="s">
        <v>674</v>
      </c>
      <c r="E49" t="s">
        <v>1277</v>
      </c>
      <c r="F49" t="s">
        <v>1278</v>
      </c>
      <c r="G49" t="s">
        <v>1279</v>
      </c>
      <c r="H49" t="s">
        <v>170</v>
      </c>
    </row>
    <row r="50" spans="1:8" ht="11.25">
      <c r="A50">
        <v>49</v>
      </c>
      <c r="B50" t="s">
        <v>659</v>
      </c>
      <c r="C50" t="s">
        <v>675</v>
      </c>
      <c r="D50" t="s">
        <v>676</v>
      </c>
      <c r="E50" t="s">
        <v>1277</v>
      </c>
      <c r="F50" t="s">
        <v>1278</v>
      </c>
      <c r="G50" t="s">
        <v>1279</v>
      </c>
      <c r="H50" t="s">
        <v>170</v>
      </c>
    </row>
    <row r="51" spans="1:8" ht="11.25">
      <c r="A51">
        <v>50</v>
      </c>
      <c r="B51" t="s">
        <v>659</v>
      </c>
      <c r="C51" t="s">
        <v>677</v>
      </c>
      <c r="D51" t="s">
        <v>678</v>
      </c>
      <c r="E51" t="s">
        <v>1277</v>
      </c>
      <c r="F51" t="s">
        <v>1278</v>
      </c>
      <c r="G51" t="s">
        <v>1279</v>
      </c>
      <c r="H51" t="s">
        <v>170</v>
      </c>
    </row>
    <row r="52" spans="1:8" ht="11.25">
      <c r="A52">
        <v>51</v>
      </c>
      <c r="B52" t="s">
        <v>659</v>
      </c>
      <c r="C52" t="s">
        <v>679</v>
      </c>
      <c r="D52" t="s">
        <v>680</v>
      </c>
      <c r="E52" t="s">
        <v>1277</v>
      </c>
      <c r="F52" t="s">
        <v>1278</v>
      </c>
      <c r="G52" t="s">
        <v>1279</v>
      </c>
      <c r="H52" t="s">
        <v>170</v>
      </c>
    </row>
    <row r="53" spans="1:8" ht="11.25">
      <c r="A53">
        <v>52</v>
      </c>
      <c r="B53" t="s">
        <v>659</v>
      </c>
      <c r="C53" t="s">
        <v>681</v>
      </c>
      <c r="D53" t="s">
        <v>682</v>
      </c>
      <c r="E53" t="s">
        <v>1277</v>
      </c>
      <c r="F53" t="s">
        <v>1278</v>
      </c>
      <c r="G53" t="s">
        <v>1279</v>
      </c>
      <c r="H53" t="s">
        <v>170</v>
      </c>
    </row>
    <row r="54" spans="1:8" ht="11.25">
      <c r="A54">
        <v>53</v>
      </c>
      <c r="B54" t="s">
        <v>659</v>
      </c>
      <c r="C54" t="s">
        <v>683</v>
      </c>
      <c r="D54" t="s">
        <v>684</v>
      </c>
      <c r="E54" t="s">
        <v>1277</v>
      </c>
      <c r="F54" t="s">
        <v>1278</v>
      </c>
      <c r="G54" t="s">
        <v>1279</v>
      </c>
      <c r="H54" t="s">
        <v>170</v>
      </c>
    </row>
    <row r="55" spans="1:8" ht="11.25">
      <c r="A55">
        <v>54</v>
      </c>
      <c r="B55" t="s">
        <v>659</v>
      </c>
      <c r="C55" t="s">
        <v>685</v>
      </c>
      <c r="D55" t="s">
        <v>686</v>
      </c>
      <c r="E55" t="s">
        <v>1277</v>
      </c>
      <c r="F55" t="s">
        <v>1278</v>
      </c>
      <c r="G55" t="s">
        <v>1279</v>
      </c>
      <c r="H55" t="s">
        <v>170</v>
      </c>
    </row>
    <row r="56" spans="1:8" ht="11.25">
      <c r="A56">
        <v>55</v>
      </c>
      <c r="B56" t="s">
        <v>659</v>
      </c>
      <c r="C56" t="s">
        <v>687</v>
      </c>
      <c r="D56" t="s">
        <v>688</v>
      </c>
      <c r="E56" t="s">
        <v>1277</v>
      </c>
      <c r="F56" t="s">
        <v>1278</v>
      </c>
      <c r="G56" t="s">
        <v>1279</v>
      </c>
      <c r="H56" t="s">
        <v>170</v>
      </c>
    </row>
    <row r="57" spans="1:8" ht="11.25">
      <c r="A57">
        <v>56</v>
      </c>
      <c r="B57" t="s">
        <v>689</v>
      </c>
      <c r="C57" t="s">
        <v>691</v>
      </c>
      <c r="D57" t="s">
        <v>692</v>
      </c>
      <c r="E57" t="s">
        <v>1277</v>
      </c>
      <c r="F57" t="s">
        <v>1278</v>
      </c>
      <c r="G57" t="s">
        <v>1279</v>
      </c>
      <c r="H57" t="s">
        <v>170</v>
      </c>
    </row>
    <row r="58" spans="1:8" ht="11.25">
      <c r="A58">
        <v>57</v>
      </c>
      <c r="B58" t="s">
        <v>689</v>
      </c>
      <c r="C58" t="s">
        <v>693</v>
      </c>
      <c r="D58" t="s">
        <v>694</v>
      </c>
      <c r="E58" t="s">
        <v>1277</v>
      </c>
      <c r="F58" t="s">
        <v>1278</v>
      </c>
      <c r="G58" t="s">
        <v>1279</v>
      </c>
      <c r="H58" t="s">
        <v>170</v>
      </c>
    </row>
    <row r="59" spans="1:8" ht="11.25">
      <c r="A59">
        <v>58</v>
      </c>
      <c r="B59" t="s">
        <v>689</v>
      </c>
      <c r="C59" t="s">
        <v>695</v>
      </c>
      <c r="D59" t="s">
        <v>696</v>
      </c>
      <c r="E59" t="s">
        <v>1292</v>
      </c>
      <c r="F59" t="s">
        <v>1293</v>
      </c>
      <c r="G59" t="s">
        <v>1294</v>
      </c>
      <c r="H59" t="s">
        <v>171</v>
      </c>
    </row>
    <row r="60" spans="1:8" ht="11.25">
      <c r="A60">
        <v>59</v>
      </c>
      <c r="B60" t="s">
        <v>689</v>
      </c>
      <c r="C60" t="s">
        <v>697</v>
      </c>
      <c r="D60" t="s">
        <v>698</v>
      </c>
      <c r="E60" t="s">
        <v>1277</v>
      </c>
      <c r="F60" t="s">
        <v>1278</v>
      </c>
      <c r="G60" t="s">
        <v>1279</v>
      </c>
      <c r="H60" t="s">
        <v>170</v>
      </c>
    </row>
    <row r="61" spans="1:8" ht="11.25">
      <c r="A61">
        <v>60</v>
      </c>
      <c r="B61" t="s">
        <v>689</v>
      </c>
      <c r="C61" t="s">
        <v>699</v>
      </c>
      <c r="D61" t="s">
        <v>700</v>
      </c>
      <c r="E61" t="s">
        <v>1277</v>
      </c>
      <c r="F61" t="s">
        <v>1278</v>
      </c>
      <c r="G61" t="s">
        <v>1279</v>
      </c>
      <c r="H61" t="s">
        <v>170</v>
      </c>
    </row>
    <row r="62" spans="1:8" ht="11.25">
      <c r="A62">
        <v>61</v>
      </c>
      <c r="B62" t="s">
        <v>689</v>
      </c>
      <c r="C62" t="s">
        <v>699</v>
      </c>
      <c r="D62" t="s">
        <v>700</v>
      </c>
      <c r="E62" t="s">
        <v>1295</v>
      </c>
      <c r="F62" t="s">
        <v>1296</v>
      </c>
      <c r="G62" t="s">
        <v>1294</v>
      </c>
      <c r="H62" t="s">
        <v>170</v>
      </c>
    </row>
    <row r="63" spans="1:8" ht="11.25">
      <c r="A63">
        <v>62</v>
      </c>
      <c r="B63" t="s">
        <v>689</v>
      </c>
      <c r="C63" t="s">
        <v>701</v>
      </c>
      <c r="D63" t="s">
        <v>702</v>
      </c>
      <c r="E63" t="s">
        <v>1277</v>
      </c>
      <c r="F63" t="s">
        <v>1278</v>
      </c>
      <c r="G63" t="s">
        <v>1279</v>
      </c>
      <c r="H63" t="s">
        <v>170</v>
      </c>
    </row>
    <row r="64" spans="1:8" ht="11.25">
      <c r="A64">
        <v>63</v>
      </c>
      <c r="B64" t="s">
        <v>689</v>
      </c>
      <c r="C64" t="s">
        <v>703</v>
      </c>
      <c r="D64" t="s">
        <v>704</v>
      </c>
      <c r="E64" t="s">
        <v>1295</v>
      </c>
      <c r="F64" t="s">
        <v>1296</v>
      </c>
      <c r="G64" t="s">
        <v>1294</v>
      </c>
      <c r="H64" t="s">
        <v>170</v>
      </c>
    </row>
    <row r="65" spans="1:8" ht="11.25">
      <c r="A65">
        <v>64</v>
      </c>
      <c r="B65" t="s">
        <v>689</v>
      </c>
      <c r="C65" t="s">
        <v>705</v>
      </c>
      <c r="D65" t="s">
        <v>706</v>
      </c>
      <c r="E65" t="s">
        <v>1277</v>
      </c>
      <c r="F65" t="s">
        <v>1278</v>
      </c>
      <c r="G65" t="s">
        <v>1279</v>
      </c>
      <c r="H65" t="s">
        <v>170</v>
      </c>
    </row>
    <row r="66" spans="1:8" ht="11.25">
      <c r="A66">
        <v>65</v>
      </c>
      <c r="B66" t="s">
        <v>689</v>
      </c>
      <c r="C66" t="s">
        <v>707</v>
      </c>
      <c r="D66" t="s">
        <v>708</v>
      </c>
      <c r="E66" t="s">
        <v>1277</v>
      </c>
      <c r="F66" t="s">
        <v>1278</v>
      </c>
      <c r="G66" t="s">
        <v>1279</v>
      </c>
      <c r="H66" t="s">
        <v>170</v>
      </c>
    </row>
    <row r="67" spans="1:8" ht="11.25">
      <c r="A67">
        <v>66</v>
      </c>
      <c r="B67" t="s">
        <v>689</v>
      </c>
      <c r="C67" t="s">
        <v>709</v>
      </c>
      <c r="D67" t="s">
        <v>710</v>
      </c>
      <c r="E67" t="s">
        <v>1277</v>
      </c>
      <c r="F67" t="s">
        <v>1278</v>
      </c>
      <c r="G67" t="s">
        <v>1279</v>
      </c>
      <c r="H67" t="s">
        <v>170</v>
      </c>
    </row>
    <row r="68" spans="1:8" ht="11.25">
      <c r="A68">
        <v>67</v>
      </c>
      <c r="B68" t="s">
        <v>689</v>
      </c>
      <c r="C68" t="s">
        <v>711</v>
      </c>
      <c r="D68" t="s">
        <v>712</v>
      </c>
      <c r="E68" t="s">
        <v>1277</v>
      </c>
      <c r="F68" t="s">
        <v>1278</v>
      </c>
      <c r="G68" t="s">
        <v>1279</v>
      </c>
      <c r="H68" t="s">
        <v>170</v>
      </c>
    </row>
    <row r="69" spans="1:8" ht="11.25">
      <c r="A69">
        <v>68</v>
      </c>
      <c r="B69" t="s">
        <v>689</v>
      </c>
      <c r="C69" t="s">
        <v>711</v>
      </c>
      <c r="D69" t="s">
        <v>712</v>
      </c>
      <c r="E69" t="s">
        <v>1295</v>
      </c>
      <c r="F69" t="s">
        <v>1296</v>
      </c>
      <c r="G69" t="s">
        <v>1294</v>
      </c>
      <c r="H69" t="s">
        <v>170</v>
      </c>
    </row>
    <row r="70" spans="1:8" ht="11.25">
      <c r="A70">
        <v>69</v>
      </c>
      <c r="B70" t="s">
        <v>689</v>
      </c>
      <c r="C70" t="s">
        <v>713</v>
      </c>
      <c r="D70" t="s">
        <v>714</v>
      </c>
      <c r="E70" t="s">
        <v>1297</v>
      </c>
      <c r="F70" t="s">
        <v>1298</v>
      </c>
      <c r="G70" t="s">
        <v>1294</v>
      </c>
      <c r="H70" t="s">
        <v>170</v>
      </c>
    </row>
    <row r="71" spans="1:8" ht="11.25">
      <c r="A71">
        <v>70</v>
      </c>
      <c r="B71" t="s">
        <v>689</v>
      </c>
      <c r="C71" t="s">
        <v>715</v>
      </c>
      <c r="D71" t="s">
        <v>716</v>
      </c>
      <c r="E71" t="s">
        <v>1277</v>
      </c>
      <c r="F71" t="s">
        <v>1278</v>
      </c>
      <c r="G71" t="s">
        <v>1279</v>
      </c>
      <c r="H71" t="s">
        <v>170</v>
      </c>
    </row>
    <row r="72" spans="1:8" ht="11.25">
      <c r="A72">
        <v>71</v>
      </c>
      <c r="B72" t="s">
        <v>719</v>
      </c>
      <c r="C72" t="s">
        <v>663</v>
      </c>
      <c r="D72" t="s">
        <v>721</v>
      </c>
      <c r="E72" t="s">
        <v>1277</v>
      </c>
      <c r="F72" t="s">
        <v>1278</v>
      </c>
      <c r="G72" t="s">
        <v>1279</v>
      </c>
      <c r="H72" t="s">
        <v>170</v>
      </c>
    </row>
    <row r="73" spans="1:8" ht="11.25">
      <c r="A73">
        <v>72</v>
      </c>
      <c r="B73" t="s">
        <v>719</v>
      </c>
      <c r="C73" t="s">
        <v>722</v>
      </c>
      <c r="D73" t="s">
        <v>723</v>
      </c>
      <c r="E73" t="s">
        <v>1277</v>
      </c>
      <c r="F73" t="s">
        <v>1278</v>
      </c>
      <c r="G73" t="s">
        <v>1279</v>
      </c>
      <c r="H73" t="s">
        <v>170</v>
      </c>
    </row>
    <row r="74" spans="1:8" ht="11.25">
      <c r="A74">
        <v>73</v>
      </c>
      <c r="B74" t="s">
        <v>719</v>
      </c>
      <c r="C74" t="s">
        <v>719</v>
      </c>
      <c r="D74" t="s">
        <v>720</v>
      </c>
      <c r="E74" t="s">
        <v>1277</v>
      </c>
      <c r="F74" t="s">
        <v>1278</v>
      </c>
      <c r="G74" t="s">
        <v>1279</v>
      </c>
      <c r="H74" t="s">
        <v>170</v>
      </c>
    </row>
    <row r="75" spans="1:8" ht="11.25">
      <c r="A75">
        <v>74</v>
      </c>
      <c r="B75" t="s">
        <v>719</v>
      </c>
      <c r="C75" t="s">
        <v>724</v>
      </c>
      <c r="D75" t="s">
        <v>725</v>
      </c>
      <c r="E75" t="s">
        <v>1277</v>
      </c>
      <c r="F75" t="s">
        <v>1278</v>
      </c>
      <c r="G75" t="s">
        <v>1279</v>
      </c>
      <c r="H75" t="s">
        <v>170</v>
      </c>
    </row>
    <row r="76" spans="1:8" ht="11.25">
      <c r="A76">
        <v>75</v>
      </c>
      <c r="B76" t="s">
        <v>719</v>
      </c>
      <c r="C76" t="s">
        <v>726</v>
      </c>
      <c r="D76" t="s">
        <v>727</v>
      </c>
      <c r="E76" t="s">
        <v>1277</v>
      </c>
      <c r="F76" t="s">
        <v>1278</v>
      </c>
      <c r="G76" t="s">
        <v>1279</v>
      </c>
      <c r="H76" t="s">
        <v>170</v>
      </c>
    </row>
    <row r="77" spans="1:8" ht="11.25">
      <c r="A77">
        <v>76</v>
      </c>
      <c r="B77" t="s">
        <v>719</v>
      </c>
      <c r="C77" t="s">
        <v>728</v>
      </c>
      <c r="D77" t="s">
        <v>729</v>
      </c>
      <c r="E77" t="s">
        <v>1277</v>
      </c>
      <c r="F77" t="s">
        <v>1278</v>
      </c>
      <c r="G77" t="s">
        <v>1279</v>
      </c>
      <c r="H77" t="s">
        <v>170</v>
      </c>
    </row>
    <row r="78" spans="1:8" ht="11.25">
      <c r="A78">
        <v>77</v>
      </c>
      <c r="B78" t="s">
        <v>719</v>
      </c>
      <c r="C78" t="s">
        <v>730</v>
      </c>
      <c r="D78" t="s">
        <v>731</v>
      </c>
      <c r="E78" t="s">
        <v>1277</v>
      </c>
      <c r="F78" t="s">
        <v>1278</v>
      </c>
      <c r="G78" t="s">
        <v>1279</v>
      </c>
      <c r="H78" t="s">
        <v>170</v>
      </c>
    </row>
    <row r="79" spans="1:8" ht="11.25">
      <c r="A79">
        <v>78</v>
      </c>
      <c r="B79" t="s">
        <v>719</v>
      </c>
      <c r="C79" t="s">
        <v>732</v>
      </c>
      <c r="D79" t="s">
        <v>733</v>
      </c>
      <c r="E79" t="s">
        <v>1277</v>
      </c>
      <c r="F79" t="s">
        <v>1278</v>
      </c>
      <c r="G79" t="s">
        <v>1279</v>
      </c>
      <c r="H79" t="s">
        <v>170</v>
      </c>
    </row>
    <row r="80" spans="1:8" ht="11.25">
      <c r="A80">
        <v>79</v>
      </c>
      <c r="B80" t="s">
        <v>719</v>
      </c>
      <c r="C80" t="s">
        <v>734</v>
      </c>
      <c r="D80" t="s">
        <v>735</v>
      </c>
      <c r="E80" t="s">
        <v>1277</v>
      </c>
      <c r="F80" t="s">
        <v>1278</v>
      </c>
      <c r="G80" t="s">
        <v>1279</v>
      </c>
      <c r="H80" t="s">
        <v>170</v>
      </c>
    </row>
    <row r="81" spans="1:8" ht="11.25">
      <c r="A81">
        <v>80</v>
      </c>
      <c r="B81" t="s">
        <v>719</v>
      </c>
      <c r="C81" t="s">
        <v>736</v>
      </c>
      <c r="D81" t="s">
        <v>737</v>
      </c>
      <c r="E81" t="s">
        <v>1277</v>
      </c>
      <c r="F81" t="s">
        <v>1278</v>
      </c>
      <c r="G81" t="s">
        <v>1279</v>
      </c>
      <c r="H81" t="s">
        <v>170</v>
      </c>
    </row>
    <row r="82" spans="1:8" ht="11.25">
      <c r="A82">
        <v>81</v>
      </c>
      <c r="B82" t="s">
        <v>719</v>
      </c>
      <c r="C82" t="s">
        <v>738</v>
      </c>
      <c r="D82" t="s">
        <v>739</v>
      </c>
      <c r="E82" t="s">
        <v>1277</v>
      </c>
      <c r="F82" t="s">
        <v>1278</v>
      </c>
      <c r="G82" t="s">
        <v>1279</v>
      </c>
      <c r="H82" t="s">
        <v>170</v>
      </c>
    </row>
    <row r="83" spans="1:8" ht="11.25">
      <c r="A83">
        <v>82</v>
      </c>
      <c r="B83" t="s">
        <v>719</v>
      </c>
      <c r="C83" t="s">
        <v>740</v>
      </c>
      <c r="D83" t="s">
        <v>741</v>
      </c>
      <c r="E83" t="s">
        <v>1277</v>
      </c>
      <c r="F83" t="s">
        <v>1278</v>
      </c>
      <c r="G83" t="s">
        <v>1279</v>
      </c>
      <c r="H83" t="s">
        <v>170</v>
      </c>
    </row>
    <row r="84" spans="1:8" ht="11.25">
      <c r="A84">
        <v>83</v>
      </c>
      <c r="B84" t="s">
        <v>719</v>
      </c>
      <c r="C84" t="s">
        <v>742</v>
      </c>
      <c r="D84" t="s">
        <v>743</v>
      </c>
      <c r="E84" t="s">
        <v>1277</v>
      </c>
      <c r="F84" t="s">
        <v>1278</v>
      </c>
      <c r="G84" t="s">
        <v>1279</v>
      </c>
      <c r="H84" t="s">
        <v>170</v>
      </c>
    </row>
    <row r="85" spans="1:8" ht="11.25">
      <c r="A85">
        <v>84</v>
      </c>
      <c r="B85" t="s">
        <v>719</v>
      </c>
      <c r="C85" t="s">
        <v>744</v>
      </c>
      <c r="D85" t="s">
        <v>745</v>
      </c>
      <c r="E85" t="s">
        <v>1277</v>
      </c>
      <c r="F85" t="s">
        <v>1278</v>
      </c>
      <c r="G85" t="s">
        <v>1279</v>
      </c>
      <c r="H85" t="s">
        <v>170</v>
      </c>
    </row>
    <row r="86" spans="1:8" ht="11.25">
      <c r="A86">
        <v>85</v>
      </c>
      <c r="B86" t="s">
        <v>719</v>
      </c>
      <c r="C86" t="s">
        <v>744</v>
      </c>
      <c r="D86" t="s">
        <v>745</v>
      </c>
      <c r="E86" t="s">
        <v>1299</v>
      </c>
      <c r="F86" t="s">
        <v>1300</v>
      </c>
      <c r="G86" t="s">
        <v>1301</v>
      </c>
      <c r="H86" t="s">
        <v>170</v>
      </c>
    </row>
    <row r="87" spans="1:8" ht="11.25">
      <c r="A87">
        <v>86</v>
      </c>
      <c r="B87" t="s">
        <v>719</v>
      </c>
      <c r="C87" t="s">
        <v>746</v>
      </c>
      <c r="D87" t="s">
        <v>747</v>
      </c>
      <c r="E87" t="s">
        <v>1277</v>
      </c>
      <c r="F87" t="s">
        <v>1278</v>
      </c>
      <c r="G87" t="s">
        <v>1279</v>
      </c>
      <c r="H87" t="s">
        <v>170</v>
      </c>
    </row>
    <row r="88" spans="1:8" ht="11.25">
      <c r="A88">
        <v>87</v>
      </c>
      <c r="B88" t="s">
        <v>748</v>
      </c>
      <c r="C88" t="s">
        <v>748</v>
      </c>
      <c r="D88" t="s">
        <v>749</v>
      </c>
      <c r="E88" t="s">
        <v>1277</v>
      </c>
      <c r="F88" t="s">
        <v>1278</v>
      </c>
      <c r="G88" t="s">
        <v>1279</v>
      </c>
      <c r="H88" t="s">
        <v>170</v>
      </c>
    </row>
    <row r="89" spans="1:8" ht="11.25">
      <c r="A89">
        <v>88</v>
      </c>
      <c r="B89" t="s">
        <v>748</v>
      </c>
      <c r="C89" t="s">
        <v>748</v>
      </c>
      <c r="D89" t="s">
        <v>749</v>
      </c>
      <c r="E89" t="s">
        <v>1302</v>
      </c>
      <c r="F89" t="s">
        <v>1303</v>
      </c>
      <c r="G89" t="s">
        <v>1294</v>
      </c>
      <c r="H89" t="s">
        <v>170</v>
      </c>
    </row>
    <row r="90" spans="1:8" ht="11.25">
      <c r="A90">
        <v>89</v>
      </c>
      <c r="B90" t="s">
        <v>748</v>
      </c>
      <c r="C90" t="s">
        <v>748</v>
      </c>
      <c r="D90" t="s">
        <v>749</v>
      </c>
      <c r="E90" t="s">
        <v>1304</v>
      </c>
      <c r="F90" t="s">
        <v>1305</v>
      </c>
      <c r="G90" t="s">
        <v>1294</v>
      </c>
      <c r="H90" t="s">
        <v>170</v>
      </c>
    </row>
    <row r="91" spans="1:8" ht="11.25">
      <c r="A91">
        <v>90</v>
      </c>
      <c r="B91" t="s">
        <v>748</v>
      </c>
      <c r="C91" t="s">
        <v>748</v>
      </c>
      <c r="D91" t="s">
        <v>749</v>
      </c>
      <c r="E91" t="s">
        <v>1306</v>
      </c>
      <c r="F91" t="s">
        <v>1307</v>
      </c>
      <c r="G91" t="s">
        <v>1294</v>
      </c>
      <c r="H91" t="s">
        <v>171</v>
      </c>
    </row>
    <row r="92" spans="1:8" ht="11.25">
      <c r="A92">
        <v>91</v>
      </c>
      <c r="B92" t="s">
        <v>748</v>
      </c>
      <c r="C92" t="s">
        <v>748</v>
      </c>
      <c r="D92" t="s">
        <v>749</v>
      </c>
      <c r="E92" t="s">
        <v>1283</v>
      </c>
      <c r="F92" t="s">
        <v>1284</v>
      </c>
      <c r="G92" t="s">
        <v>1285</v>
      </c>
      <c r="H92" t="s">
        <v>170</v>
      </c>
    </row>
    <row r="93" spans="1:8" ht="11.25">
      <c r="A93">
        <v>92</v>
      </c>
      <c r="B93" t="s">
        <v>748</v>
      </c>
      <c r="C93" t="s">
        <v>748</v>
      </c>
      <c r="D93" t="s">
        <v>749</v>
      </c>
      <c r="E93" t="s">
        <v>1308</v>
      </c>
      <c r="F93" t="s">
        <v>1309</v>
      </c>
      <c r="G93" t="s">
        <v>1310</v>
      </c>
      <c r="H93" t="s">
        <v>170</v>
      </c>
    </row>
    <row r="94" spans="1:8" ht="11.25">
      <c r="A94">
        <v>93</v>
      </c>
      <c r="B94" t="s">
        <v>748</v>
      </c>
      <c r="C94" t="s">
        <v>748</v>
      </c>
      <c r="D94" t="s">
        <v>749</v>
      </c>
      <c r="E94" t="s">
        <v>1286</v>
      </c>
      <c r="F94" t="s">
        <v>1287</v>
      </c>
      <c r="G94" t="s">
        <v>1288</v>
      </c>
      <c r="H94" t="s">
        <v>170</v>
      </c>
    </row>
    <row r="95" spans="1:8" ht="11.25">
      <c r="A95">
        <v>94</v>
      </c>
      <c r="B95" t="s">
        <v>750</v>
      </c>
      <c r="C95" t="s">
        <v>750</v>
      </c>
      <c r="D95" t="s">
        <v>751</v>
      </c>
      <c r="E95" t="s">
        <v>1277</v>
      </c>
      <c r="F95" t="s">
        <v>1278</v>
      </c>
      <c r="G95" t="s">
        <v>1279</v>
      </c>
      <c r="H95" t="s">
        <v>170</v>
      </c>
    </row>
    <row r="96" spans="1:8" ht="11.25">
      <c r="A96">
        <v>95</v>
      </c>
      <c r="B96" t="s">
        <v>750</v>
      </c>
      <c r="C96" t="s">
        <v>750</v>
      </c>
      <c r="D96" t="s">
        <v>751</v>
      </c>
      <c r="E96" t="s">
        <v>1283</v>
      </c>
      <c r="F96" t="s">
        <v>1284</v>
      </c>
      <c r="G96" t="s">
        <v>1285</v>
      </c>
      <c r="H96" t="s">
        <v>170</v>
      </c>
    </row>
    <row r="97" spans="1:8" ht="11.25">
      <c r="A97">
        <v>96</v>
      </c>
      <c r="B97" t="s">
        <v>750</v>
      </c>
      <c r="C97" t="s">
        <v>750</v>
      </c>
      <c r="D97" t="s">
        <v>751</v>
      </c>
      <c r="E97" t="s">
        <v>1286</v>
      </c>
      <c r="F97" t="s">
        <v>1287</v>
      </c>
      <c r="G97" t="s">
        <v>1288</v>
      </c>
      <c r="H97" t="s">
        <v>170</v>
      </c>
    </row>
    <row r="98" spans="1:8" ht="11.25">
      <c r="A98">
        <v>97</v>
      </c>
      <c r="B98" t="s">
        <v>752</v>
      </c>
      <c r="C98" t="s">
        <v>752</v>
      </c>
      <c r="D98" t="s">
        <v>753</v>
      </c>
      <c r="E98" t="s">
        <v>1311</v>
      </c>
      <c r="F98" t="s">
        <v>1312</v>
      </c>
      <c r="G98" t="s">
        <v>1313</v>
      </c>
      <c r="H98" t="s">
        <v>171</v>
      </c>
    </row>
    <row r="99" spans="1:8" ht="11.25">
      <c r="A99">
        <v>98</v>
      </c>
      <c r="B99" t="s">
        <v>754</v>
      </c>
      <c r="C99" t="s">
        <v>754</v>
      </c>
      <c r="D99" t="s">
        <v>755</v>
      </c>
      <c r="E99" t="s">
        <v>1314</v>
      </c>
      <c r="F99" t="s">
        <v>1315</v>
      </c>
      <c r="G99" t="s">
        <v>1316</v>
      </c>
      <c r="H99" t="s">
        <v>171</v>
      </c>
    </row>
    <row r="100" spans="1:8" ht="11.25">
      <c r="A100">
        <v>99</v>
      </c>
      <c r="B100" t="s">
        <v>754</v>
      </c>
      <c r="C100" t="s">
        <v>754</v>
      </c>
      <c r="D100" t="s">
        <v>755</v>
      </c>
      <c r="E100" t="s">
        <v>1317</v>
      </c>
      <c r="F100" t="s">
        <v>1318</v>
      </c>
      <c r="G100" t="s">
        <v>1316</v>
      </c>
      <c r="H100" t="s">
        <v>170</v>
      </c>
    </row>
    <row r="101" spans="1:8" ht="11.25">
      <c r="A101">
        <v>100</v>
      </c>
      <c r="B101" t="s">
        <v>754</v>
      </c>
      <c r="C101" t="s">
        <v>754</v>
      </c>
      <c r="D101" t="s">
        <v>755</v>
      </c>
      <c r="E101" t="s">
        <v>1283</v>
      </c>
      <c r="F101" t="s">
        <v>1284</v>
      </c>
      <c r="G101" t="s">
        <v>1285</v>
      </c>
      <c r="H101" t="s">
        <v>170</v>
      </c>
    </row>
    <row r="102" spans="1:8" ht="11.25">
      <c r="A102">
        <v>101</v>
      </c>
      <c r="B102" t="s">
        <v>754</v>
      </c>
      <c r="C102" t="s">
        <v>754</v>
      </c>
      <c r="D102" t="s">
        <v>755</v>
      </c>
      <c r="E102" t="s">
        <v>1319</v>
      </c>
      <c r="F102" t="s">
        <v>1320</v>
      </c>
      <c r="G102" t="s">
        <v>1321</v>
      </c>
      <c r="H102" t="s">
        <v>170</v>
      </c>
    </row>
    <row r="103" spans="1:8" ht="11.25">
      <c r="A103">
        <v>102</v>
      </c>
      <c r="B103" t="s">
        <v>756</v>
      </c>
      <c r="C103" t="s">
        <v>756</v>
      </c>
      <c r="D103" t="s">
        <v>757</v>
      </c>
      <c r="E103" t="s">
        <v>1322</v>
      </c>
      <c r="F103" t="s">
        <v>1323</v>
      </c>
      <c r="G103" t="s">
        <v>1324</v>
      </c>
      <c r="H103" t="s">
        <v>171</v>
      </c>
    </row>
    <row r="104" spans="1:8" ht="11.25">
      <c r="A104">
        <v>103</v>
      </c>
      <c r="B104" t="s">
        <v>756</v>
      </c>
      <c r="C104" t="s">
        <v>756</v>
      </c>
      <c r="D104" t="s">
        <v>757</v>
      </c>
      <c r="E104" t="s">
        <v>1283</v>
      </c>
      <c r="F104" t="s">
        <v>1284</v>
      </c>
      <c r="G104" t="s">
        <v>1285</v>
      </c>
      <c r="H104" t="s">
        <v>170</v>
      </c>
    </row>
    <row r="105" spans="1:8" ht="11.25">
      <c r="A105">
        <v>104</v>
      </c>
      <c r="B105" t="s">
        <v>756</v>
      </c>
      <c r="C105" t="s">
        <v>756</v>
      </c>
      <c r="D105" t="s">
        <v>757</v>
      </c>
      <c r="E105" t="s">
        <v>1286</v>
      </c>
      <c r="F105" t="s">
        <v>1287</v>
      </c>
      <c r="G105" t="s">
        <v>1288</v>
      </c>
      <c r="H105" t="s">
        <v>170</v>
      </c>
    </row>
    <row r="106" spans="1:8" ht="11.25">
      <c r="A106">
        <v>105</v>
      </c>
      <c r="B106" t="s">
        <v>758</v>
      </c>
      <c r="C106" t="s">
        <v>758</v>
      </c>
      <c r="D106" t="s">
        <v>759</v>
      </c>
      <c r="E106" t="s">
        <v>1277</v>
      </c>
      <c r="F106" t="s">
        <v>1278</v>
      </c>
      <c r="G106" t="s">
        <v>1279</v>
      </c>
      <c r="H106" t="s">
        <v>170</v>
      </c>
    </row>
    <row r="107" spans="1:8" ht="11.25">
      <c r="A107">
        <v>106</v>
      </c>
      <c r="B107" t="s">
        <v>758</v>
      </c>
      <c r="C107" t="s">
        <v>758</v>
      </c>
      <c r="D107" t="s">
        <v>759</v>
      </c>
      <c r="E107" t="s">
        <v>1283</v>
      </c>
      <c r="F107" t="s">
        <v>1284</v>
      </c>
      <c r="G107" t="s">
        <v>1285</v>
      </c>
      <c r="H107" t="s">
        <v>170</v>
      </c>
    </row>
    <row r="108" spans="1:8" ht="11.25">
      <c r="A108">
        <v>107</v>
      </c>
      <c r="B108" t="s">
        <v>760</v>
      </c>
      <c r="C108" t="s">
        <v>760</v>
      </c>
      <c r="D108" t="s">
        <v>761</v>
      </c>
      <c r="E108" t="s">
        <v>1277</v>
      </c>
      <c r="F108" t="s">
        <v>1278</v>
      </c>
      <c r="G108" t="s">
        <v>1279</v>
      </c>
      <c r="H108" t="s">
        <v>170</v>
      </c>
    </row>
    <row r="109" spans="1:8" ht="11.25">
      <c r="A109">
        <v>108</v>
      </c>
      <c r="B109" t="s">
        <v>760</v>
      </c>
      <c r="C109" t="s">
        <v>760</v>
      </c>
      <c r="D109" t="s">
        <v>761</v>
      </c>
      <c r="E109" t="s">
        <v>1283</v>
      </c>
      <c r="F109" t="s">
        <v>1284</v>
      </c>
      <c r="G109" t="s">
        <v>1285</v>
      </c>
      <c r="H109" t="s">
        <v>170</v>
      </c>
    </row>
    <row r="110" spans="1:8" ht="11.25">
      <c r="A110">
        <v>109</v>
      </c>
      <c r="B110" t="s">
        <v>762</v>
      </c>
      <c r="C110" t="s">
        <v>762</v>
      </c>
      <c r="D110" t="s">
        <v>763</v>
      </c>
      <c r="E110" t="s">
        <v>1277</v>
      </c>
      <c r="F110" t="s">
        <v>1278</v>
      </c>
      <c r="G110" t="s">
        <v>1279</v>
      </c>
      <c r="H110" t="s">
        <v>170</v>
      </c>
    </row>
    <row r="111" spans="1:8" ht="11.25">
      <c r="A111">
        <v>110</v>
      </c>
      <c r="B111" t="s">
        <v>762</v>
      </c>
      <c r="C111" t="s">
        <v>762</v>
      </c>
      <c r="D111" t="s">
        <v>763</v>
      </c>
      <c r="E111" t="s">
        <v>1283</v>
      </c>
      <c r="F111" t="s">
        <v>1284</v>
      </c>
      <c r="G111" t="s">
        <v>1285</v>
      </c>
      <c r="H111" t="s">
        <v>170</v>
      </c>
    </row>
    <row r="112" spans="1:8" ht="11.25">
      <c r="A112">
        <v>111</v>
      </c>
      <c r="B112" t="s">
        <v>764</v>
      </c>
      <c r="C112" t="s">
        <v>764</v>
      </c>
      <c r="D112" t="s">
        <v>765</v>
      </c>
      <c r="E112" t="s">
        <v>1277</v>
      </c>
      <c r="F112" t="s">
        <v>1278</v>
      </c>
      <c r="G112" t="s">
        <v>1279</v>
      </c>
      <c r="H112" t="s">
        <v>170</v>
      </c>
    </row>
    <row r="113" spans="1:8" ht="11.25">
      <c r="A113">
        <v>112</v>
      </c>
      <c r="B113" t="s">
        <v>764</v>
      </c>
      <c r="C113" t="s">
        <v>764</v>
      </c>
      <c r="D113" t="s">
        <v>765</v>
      </c>
      <c r="E113" t="s">
        <v>1283</v>
      </c>
      <c r="F113" t="s">
        <v>1284</v>
      </c>
      <c r="G113" t="s">
        <v>1285</v>
      </c>
      <c r="H113" t="s">
        <v>170</v>
      </c>
    </row>
    <row r="114" spans="1:8" ht="11.25">
      <c r="A114">
        <v>113</v>
      </c>
      <c r="B114" t="s">
        <v>764</v>
      </c>
      <c r="C114" t="s">
        <v>764</v>
      </c>
      <c r="D114" t="s">
        <v>765</v>
      </c>
      <c r="E114" t="s">
        <v>1286</v>
      </c>
      <c r="F114" t="s">
        <v>1287</v>
      </c>
      <c r="G114" t="s">
        <v>1288</v>
      </c>
      <c r="H114" t="s">
        <v>170</v>
      </c>
    </row>
    <row r="115" spans="1:8" ht="11.25">
      <c r="A115">
        <v>114</v>
      </c>
      <c r="B115" t="s">
        <v>766</v>
      </c>
      <c r="C115" t="s">
        <v>766</v>
      </c>
      <c r="D115" t="s">
        <v>767</v>
      </c>
      <c r="E115" t="s">
        <v>1277</v>
      </c>
      <c r="F115" t="s">
        <v>1278</v>
      </c>
      <c r="G115" t="s">
        <v>1279</v>
      </c>
      <c r="H115" t="s">
        <v>170</v>
      </c>
    </row>
    <row r="116" spans="1:8" ht="11.25">
      <c r="A116">
        <v>115</v>
      </c>
      <c r="B116" t="s">
        <v>766</v>
      </c>
      <c r="C116" t="s">
        <v>768</v>
      </c>
      <c r="D116" t="s">
        <v>769</v>
      </c>
      <c r="E116" t="s">
        <v>1277</v>
      </c>
      <c r="F116" t="s">
        <v>1278</v>
      </c>
      <c r="G116" t="s">
        <v>1279</v>
      </c>
      <c r="H116" t="s">
        <v>170</v>
      </c>
    </row>
    <row r="117" spans="1:8" ht="11.25">
      <c r="A117">
        <v>116</v>
      </c>
      <c r="B117" t="s">
        <v>766</v>
      </c>
      <c r="C117" t="s">
        <v>770</v>
      </c>
      <c r="D117" t="s">
        <v>771</v>
      </c>
      <c r="E117" t="s">
        <v>1277</v>
      </c>
      <c r="F117" t="s">
        <v>1278</v>
      </c>
      <c r="G117" t="s">
        <v>1279</v>
      </c>
      <c r="H117" t="s">
        <v>170</v>
      </c>
    </row>
    <row r="118" spans="1:8" ht="11.25">
      <c r="A118">
        <v>117</v>
      </c>
      <c r="B118" t="s">
        <v>766</v>
      </c>
      <c r="C118" t="s">
        <v>772</v>
      </c>
      <c r="D118" t="s">
        <v>773</v>
      </c>
      <c r="E118" t="s">
        <v>1277</v>
      </c>
      <c r="F118" t="s">
        <v>1278</v>
      </c>
      <c r="G118" t="s">
        <v>1279</v>
      </c>
      <c r="H118" t="s">
        <v>170</v>
      </c>
    </row>
    <row r="119" spans="1:8" ht="11.25">
      <c r="A119">
        <v>118</v>
      </c>
      <c r="B119" t="s">
        <v>766</v>
      </c>
      <c r="C119" t="s">
        <v>774</v>
      </c>
      <c r="D119" t="s">
        <v>775</v>
      </c>
      <c r="E119" t="s">
        <v>1277</v>
      </c>
      <c r="F119" t="s">
        <v>1278</v>
      </c>
      <c r="G119" t="s">
        <v>1279</v>
      </c>
      <c r="H119" t="s">
        <v>170</v>
      </c>
    </row>
    <row r="120" spans="1:8" ht="11.25">
      <c r="A120">
        <v>119</v>
      </c>
      <c r="B120" t="s">
        <v>766</v>
      </c>
      <c r="C120" t="s">
        <v>776</v>
      </c>
      <c r="D120" t="s">
        <v>777</v>
      </c>
      <c r="E120" t="s">
        <v>1277</v>
      </c>
      <c r="F120" t="s">
        <v>1278</v>
      </c>
      <c r="G120" t="s">
        <v>1279</v>
      </c>
      <c r="H120" t="s">
        <v>170</v>
      </c>
    </row>
    <row r="121" spans="1:8" ht="11.25">
      <c r="A121">
        <v>120</v>
      </c>
      <c r="B121" t="s">
        <v>766</v>
      </c>
      <c r="C121" t="s">
        <v>778</v>
      </c>
      <c r="D121" t="s">
        <v>779</v>
      </c>
      <c r="E121" t="s">
        <v>1277</v>
      </c>
      <c r="F121" t="s">
        <v>1278</v>
      </c>
      <c r="G121" t="s">
        <v>1279</v>
      </c>
      <c r="H121" t="s">
        <v>170</v>
      </c>
    </row>
    <row r="122" spans="1:8" ht="11.25">
      <c r="A122">
        <v>121</v>
      </c>
      <c r="B122" t="s">
        <v>766</v>
      </c>
      <c r="C122" t="s">
        <v>780</v>
      </c>
      <c r="D122" t="s">
        <v>781</v>
      </c>
      <c r="E122" t="s">
        <v>1277</v>
      </c>
      <c r="F122" t="s">
        <v>1278</v>
      </c>
      <c r="G122" t="s">
        <v>1279</v>
      </c>
      <c r="H122" t="s">
        <v>170</v>
      </c>
    </row>
    <row r="123" spans="1:8" ht="11.25">
      <c r="A123">
        <v>122</v>
      </c>
      <c r="B123" t="s">
        <v>766</v>
      </c>
      <c r="C123" t="s">
        <v>782</v>
      </c>
      <c r="D123" t="s">
        <v>783</v>
      </c>
      <c r="E123" t="s">
        <v>1277</v>
      </c>
      <c r="F123" t="s">
        <v>1278</v>
      </c>
      <c r="G123" t="s">
        <v>1279</v>
      </c>
      <c r="H123" t="s">
        <v>170</v>
      </c>
    </row>
    <row r="124" spans="1:8" ht="11.25">
      <c r="A124">
        <v>123</v>
      </c>
      <c r="B124" t="s">
        <v>784</v>
      </c>
      <c r="C124" t="s">
        <v>786</v>
      </c>
      <c r="D124" t="s">
        <v>787</v>
      </c>
      <c r="E124" t="s">
        <v>1277</v>
      </c>
      <c r="F124" t="s">
        <v>1278</v>
      </c>
      <c r="G124" t="s">
        <v>1279</v>
      </c>
      <c r="H124" t="s">
        <v>170</v>
      </c>
    </row>
    <row r="125" spans="1:8" ht="11.25">
      <c r="A125">
        <v>124</v>
      </c>
      <c r="B125" t="s">
        <v>784</v>
      </c>
      <c r="C125" t="s">
        <v>788</v>
      </c>
      <c r="D125" t="s">
        <v>789</v>
      </c>
      <c r="E125" t="s">
        <v>1277</v>
      </c>
      <c r="F125" t="s">
        <v>1278</v>
      </c>
      <c r="G125" t="s">
        <v>1279</v>
      </c>
      <c r="H125" t="s">
        <v>170</v>
      </c>
    </row>
    <row r="126" spans="1:8" ht="11.25">
      <c r="A126">
        <v>125</v>
      </c>
      <c r="B126" t="s">
        <v>784</v>
      </c>
      <c r="C126" t="s">
        <v>790</v>
      </c>
      <c r="D126" t="s">
        <v>791</v>
      </c>
      <c r="E126" t="s">
        <v>1277</v>
      </c>
      <c r="F126" t="s">
        <v>1278</v>
      </c>
      <c r="G126" t="s">
        <v>1279</v>
      </c>
      <c r="H126" t="s">
        <v>170</v>
      </c>
    </row>
    <row r="127" spans="1:8" ht="11.25">
      <c r="A127">
        <v>126</v>
      </c>
      <c r="B127" t="s">
        <v>784</v>
      </c>
      <c r="C127" t="s">
        <v>790</v>
      </c>
      <c r="D127" t="s">
        <v>791</v>
      </c>
      <c r="E127" t="s">
        <v>1283</v>
      </c>
      <c r="F127" t="s">
        <v>1284</v>
      </c>
      <c r="G127" t="s">
        <v>1285</v>
      </c>
      <c r="H127" t="s">
        <v>170</v>
      </c>
    </row>
    <row r="128" spans="1:8" ht="11.25">
      <c r="A128">
        <v>127</v>
      </c>
      <c r="B128" t="s">
        <v>784</v>
      </c>
      <c r="C128" t="s">
        <v>792</v>
      </c>
      <c r="D128" t="s">
        <v>793</v>
      </c>
      <c r="E128" t="s">
        <v>1277</v>
      </c>
      <c r="F128" t="s">
        <v>1278</v>
      </c>
      <c r="G128" t="s">
        <v>1279</v>
      </c>
      <c r="H128" t="s">
        <v>170</v>
      </c>
    </row>
    <row r="129" spans="1:8" ht="11.25">
      <c r="A129">
        <v>128</v>
      </c>
      <c r="B129" t="s">
        <v>784</v>
      </c>
      <c r="C129" t="s">
        <v>794</v>
      </c>
      <c r="D129" t="s">
        <v>795</v>
      </c>
      <c r="E129" t="s">
        <v>1277</v>
      </c>
      <c r="F129" t="s">
        <v>1278</v>
      </c>
      <c r="G129" t="s">
        <v>1279</v>
      </c>
      <c r="H129" t="s">
        <v>170</v>
      </c>
    </row>
    <row r="130" spans="1:8" ht="11.25">
      <c r="A130">
        <v>129</v>
      </c>
      <c r="B130" t="s">
        <v>784</v>
      </c>
      <c r="C130" t="s">
        <v>798</v>
      </c>
      <c r="D130" t="s">
        <v>799</v>
      </c>
      <c r="E130" t="s">
        <v>1277</v>
      </c>
      <c r="F130" t="s">
        <v>1278</v>
      </c>
      <c r="G130" t="s">
        <v>1279</v>
      </c>
      <c r="H130" t="s">
        <v>170</v>
      </c>
    </row>
    <row r="131" spans="1:7" ht="11.25">
      <c r="A131">
        <v>130</v>
      </c>
      <c r="B131" t="s">
        <v>784</v>
      </c>
      <c r="C131" t="s">
        <v>798</v>
      </c>
      <c r="D131" t="s">
        <v>799</v>
      </c>
      <c r="E131" t="s">
        <v>1325</v>
      </c>
      <c r="F131" t="s">
        <v>1326</v>
      </c>
      <c r="G131" t="s">
        <v>1327</v>
      </c>
    </row>
    <row r="132" spans="1:8" ht="11.25">
      <c r="A132">
        <v>131</v>
      </c>
      <c r="B132" t="s">
        <v>784</v>
      </c>
      <c r="C132" t="s">
        <v>800</v>
      </c>
      <c r="D132" t="s">
        <v>801</v>
      </c>
      <c r="E132" t="s">
        <v>1277</v>
      </c>
      <c r="F132" t="s">
        <v>1278</v>
      </c>
      <c r="G132" t="s">
        <v>1279</v>
      </c>
      <c r="H132" t="s">
        <v>170</v>
      </c>
    </row>
    <row r="133" spans="1:8" ht="11.25">
      <c r="A133">
        <v>132</v>
      </c>
      <c r="B133" t="s">
        <v>784</v>
      </c>
      <c r="C133" t="s">
        <v>802</v>
      </c>
      <c r="D133" t="s">
        <v>803</v>
      </c>
      <c r="E133" t="s">
        <v>1277</v>
      </c>
      <c r="F133" t="s">
        <v>1278</v>
      </c>
      <c r="G133" t="s">
        <v>1279</v>
      </c>
      <c r="H133" t="s">
        <v>170</v>
      </c>
    </row>
    <row r="134" spans="1:8" ht="11.25">
      <c r="A134">
        <v>133</v>
      </c>
      <c r="B134" t="s">
        <v>784</v>
      </c>
      <c r="C134" t="s">
        <v>804</v>
      </c>
      <c r="D134" t="s">
        <v>805</v>
      </c>
      <c r="E134" t="s">
        <v>1277</v>
      </c>
      <c r="F134" t="s">
        <v>1278</v>
      </c>
      <c r="G134" t="s">
        <v>1279</v>
      </c>
      <c r="H134" t="s">
        <v>170</v>
      </c>
    </row>
    <row r="135" spans="1:8" ht="11.25">
      <c r="A135">
        <v>134</v>
      </c>
      <c r="B135" t="s">
        <v>784</v>
      </c>
      <c r="C135" t="s">
        <v>806</v>
      </c>
      <c r="D135" t="s">
        <v>807</v>
      </c>
      <c r="E135" t="s">
        <v>1328</v>
      </c>
      <c r="F135" t="s">
        <v>1329</v>
      </c>
      <c r="G135" t="s">
        <v>1330</v>
      </c>
      <c r="H135" t="s">
        <v>172</v>
      </c>
    </row>
    <row r="136" spans="1:8" ht="11.25">
      <c r="A136">
        <v>135</v>
      </c>
      <c r="B136" t="s">
        <v>784</v>
      </c>
      <c r="C136" t="s">
        <v>808</v>
      </c>
      <c r="D136" t="s">
        <v>809</v>
      </c>
      <c r="E136" t="s">
        <v>1277</v>
      </c>
      <c r="F136" t="s">
        <v>1278</v>
      </c>
      <c r="G136" t="s">
        <v>1279</v>
      </c>
      <c r="H136" t="s">
        <v>170</v>
      </c>
    </row>
    <row r="137" spans="1:8" ht="11.25">
      <c r="A137">
        <v>136</v>
      </c>
      <c r="B137" t="s">
        <v>784</v>
      </c>
      <c r="C137" t="s">
        <v>810</v>
      </c>
      <c r="D137" t="s">
        <v>811</v>
      </c>
      <c r="E137" t="s">
        <v>1277</v>
      </c>
      <c r="F137" t="s">
        <v>1278</v>
      </c>
      <c r="G137" t="s">
        <v>1279</v>
      </c>
      <c r="H137" t="s">
        <v>170</v>
      </c>
    </row>
    <row r="138" spans="1:8" ht="11.25">
      <c r="A138">
        <v>137</v>
      </c>
      <c r="B138" t="s">
        <v>784</v>
      </c>
      <c r="C138" t="s">
        <v>812</v>
      </c>
      <c r="D138" t="s">
        <v>813</v>
      </c>
      <c r="E138" t="s">
        <v>1277</v>
      </c>
      <c r="F138" t="s">
        <v>1278</v>
      </c>
      <c r="G138" t="s">
        <v>1279</v>
      </c>
      <c r="H138" t="s">
        <v>170</v>
      </c>
    </row>
    <row r="139" spans="1:8" ht="11.25">
      <c r="A139">
        <v>138</v>
      </c>
      <c r="B139" t="s">
        <v>784</v>
      </c>
      <c r="C139" t="s">
        <v>814</v>
      </c>
      <c r="D139" t="s">
        <v>815</v>
      </c>
      <c r="E139" t="s">
        <v>1277</v>
      </c>
      <c r="F139" t="s">
        <v>1278</v>
      </c>
      <c r="G139" t="s">
        <v>1279</v>
      </c>
      <c r="H139" t="s">
        <v>170</v>
      </c>
    </row>
    <row r="140" spans="1:8" ht="11.25">
      <c r="A140">
        <v>139</v>
      </c>
      <c r="B140" t="s">
        <v>816</v>
      </c>
      <c r="C140" t="s">
        <v>818</v>
      </c>
      <c r="D140" t="s">
        <v>819</v>
      </c>
      <c r="E140" t="s">
        <v>1277</v>
      </c>
      <c r="F140" t="s">
        <v>1278</v>
      </c>
      <c r="G140" t="s">
        <v>1279</v>
      </c>
      <c r="H140" t="s">
        <v>170</v>
      </c>
    </row>
    <row r="141" spans="1:8" ht="11.25">
      <c r="A141">
        <v>140</v>
      </c>
      <c r="B141" t="s">
        <v>816</v>
      </c>
      <c r="C141" t="s">
        <v>820</v>
      </c>
      <c r="D141" t="s">
        <v>821</v>
      </c>
      <c r="E141" t="s">
        <v>1277</v>
      </c>
      <c r="F141" t="s">
        <v>1278</v>
      </c>
      <c r="G141" t="s">
        <v>1279</v>
      </c>
      <c r="H141" t="s">
        <v>170</v>
      </c>
    </row>
    <row r="142" spans="1:8" ht="11.25">
      <c r="A142">
        <v>141</v>
      </c>
      <c r="B142" t="s">
        <v>816</v>
      </c>
      <c r="C142" t="s">
        <v>822</v>
      </c>
      <c r="D142" t="s">
        <v>823</v>
      </c>
      <c r="E142" t="s">
        <v>1277</v>
      </c>
      <c r="F142" t="s">
        <v>1278</v>
      </c>
      <c r="G142" t="s">
        <v>1279</v>
      </c>
      <c r="H142" t="s">
        <v>170</v>
      </c>
    </row>
    <row r="143" spans="1:8" ht="11.25">
      <c r="A143">
        <v>142</v>
      </c>
      <c r="B143" t="s">
        <v>816</v>
      </c>
      <c r="C143" t="s">
        <v>822</v>
      </c>
      <c r="D143" t="s">
        <v>823</v>
      </c>
      <c r="E143" t="s">
        <v>1283</v>
      </c>
      <c r="F143" t="s">
        <v>1284</v>
      </c>
      <c r="G143" t="s">
        <v>1285</v>
      </c>
      <c r="H143" t="s">
        <v>170</v>
      </c>
    </row>
    <row r="144" spans="1:8" ht="11.25">
      <c r="A144">
        <v>143</v>
      </c>
      <c r="B144" t="s">
        <v>816</v>
      </c>
      <c r="C144" t="s">
        <v>824</v>
      </c>
      <c r="D144" t="s">
        <v>825</v>
      </c>
      <c r="E144" t="s">
        <v>1277</v>
      </c>
      <c r="F144" t="s">
        <v>1278</v>
      </c>
      <c r="G144" t="s">
        <v>1279</v>
      </c>
      <c r="H144" t="s">
        <v>170</v>
      </c>
    </row>
    <row r="145" spans="1:8" ht="11.25">
      <c r="A145">
        <v>144</v>
      </c>
      <c r="B145" t="s">
        <v>816</v>
      </c>
      <c r="C145" t="s">
        <v>826</v>
      </c>
      <c r="D145" t="s">
        <v>827</v>
      </c>
      <c r="E145" t="s">
        <v>1277</v>
      </c>
      <c r="F145" t="s">
        <v>1278</v>
      </c>
      <c r="G145" t="s">
        <v>1279</v>
      </c>
      <c r="H145" t="s">
        <v>170</v>
      </c>
    </row>
    <row r="146" spans="1:8" ht="11.25">
      <c r="A146">
        <v>145</v>
      </c>
      <c r="B146" t="s">
        <v>816</v>
      </c>
      <c r="C146" t="s">
        <v>816</v>
      </c>
      <c r="D146" t="s">
        <v>817</v>
      </c>
      <c r="E146" t="s">
        <v>1277</v>
      </c>
      <c r="F146" t="s">
        <v>1278</v>
      </c>
      <c r="G146" t="s">
        <v>1279</v>
      </c>
      <c r="H146" t="s">
        <v>170</v>
      </c>
    </row>
    <row r="147" spans="1:8" ht="11.25">
      <c r="A147">
        <v>146</v>
      </c>
      <c r="B147" t="s">
        <v>816</v>
      </c>
      <c r="C147" t="s">
        <v>828</v>
      </c>
      <c r="D147" t="s">
        <v>829</v>
      </c>
      <c r="E147" t="s">
        <v>1277</v>
      </c>
      <c r="F147" t="s">
        <v>1278</v>
      </c>
      <c r="G147" t="s">
        <v>1279</v>
      </c>
      <c r="H147" t="s">
        <v>170</v>
      </c>
    </row>
    <row r="148" spans="1:8" ht="11.25">
      <c r="A148">
        <v>147</v>
      </c>
      <c r="B148" t="s">
        <v>816</v>
      </c>
      <c r="C148" t="s">
        <v>830</v>
      </c>
      <c r="D148" t="s">
        <v>831</v>
      </c>
      <c r="E148" t="s">
        <v>1277</v>
      </c>
      <c r="F148" t="s">
        <v>1278</v>
      </c>
      <c r="G148" t="s">
        <v>1279</v>
      </c>
      <c r="H148" t="s">
        <v>170</v>
      </c>
    </row>
    <row r="149" spans="1:8" ht="11.25">
      <c r="A149">
        <v>148</v>
      </c>
      <c r="B149" t="s">
        <v>816</v>
      </c>
      <c r="C149" t="s">
        <v>832</v>
      </c>
      <c r="D149" t="s">
        <v>833</v>
      </c>
      <c r="E149" t="s">
        <v>1277</v>
      </c>
      <c r="F149" t="s">
        <v>1278</v>
      </c>
      <c r="G149" t="s">
        <v>1279</v>
      </c>
      <c r="H149" t="s">
        <v>170</v>
      </c>
    </row>
    <row r="150" spans="1:8" ht="11.25">
      <c r="A150">
        <v>149</v>
      </c>
      <c r="B150" t="s">
        <v>816</v>
      </c>
      <c r="C150" t="s">
        <v>834</v>
      </c>
      <c r="D150" t="s">
        <v>835</v>
      </c>
      <c r="E150" t="s">
        <v>1277</v>
      </c>
      <c r="F150" t="s">
        <v>1278</v>
      </c>
      <c r="G150" t="s">
        <v>1279</v>
      </c>
      <c r="H150" t="s">
        <v>170</v>
      </c>
    </row>
    <row r="151" spans="1:8" ht="11.25">
      <c r="A151">
        <v>150</v>
      </c>
      <c r="B151" t="s">
        <v>816</v>
      </c>
      <c r="C151" t="s">
        <v>836</v>
      </c>
      <c r="D151" t="s">
        <v>837</v>
      </c>
      <c r="E151" t="s">
        <v>1277</v>
      </c>
      <c r="F151" t="s">
        <v>1278</v>
      </c>
      <c r="G151" t="s">
        <v>1279</v>
      </c>
      <c r="H151" t="s">
        <v>170</v>
      </c>
    </row>
    <row r="152" spans="1:8" ht="11.25">
      <c r="A152">
        <v>151</v>
      </c>
      <c r="B152" t="s">
        <v>816</v>
      </c>
      <c r="C152" t="s">
        <v>838</v>
      </c>
      <c r="D152" t="s">
        <v>839</v>
      </c>
      <c r="E152" t="s">
        <v>1277</v>
      </c>
      <c r="F152" t="s">
        <v>1278</v>
      </c>
      <c r="G152" t="s">
        <v>1279</v>
      </c>
      <c r="H152" t="s">
        <v>170</v>
      </c>
    </row>
    <row r="153" spans="1:8" ht="11.25">
      <c r="A153">
        <v>152</v>
      </c>
      <c r="B153" t="s">
        <v>816</v>
      </c>
      <c r="C153" t="s">
        <v>840</v>
      </c>
      <c r="D153" t="s">
        <v>841</v>
      </c>
      <c r="E153" t="s">
        <v>1277</v>
      </c>
      <c r="F153" t="s">
        <v>1278</v>
      </c>
      <c r="G153" t="s">
        <v>1279</v>
      </c>
      <c r="H153" t="s">
        <v>170</v>
      </c>
    </row>
    <row r="154" spans="1:8" ht="11.25">
      <c r="A154">
        <v>153</v>
      </c>
      <c r="B154" t="s">
        <v>816</v>
      </c>
      <c r="C154" t="s">
        <v>842</v>
      </c>
      <c r="D154" t="s">
        <v>843</v>
      </c>
      <c r="E154" t="s">
        <v>1277</v>
      </c>
      <c r="F154" t="s">
        <v>1278</v>
      </c>
      <c r="G154" t="s">
        <v>1279</v>
      </c>
      <c r="H154" t="s">
        <v>170</v>
      </c>
    </row>
    <row r="155" spans="1:8" ht="11.25">
      <c r="A155">
        <v>154</v>
      </c>
      <c r="B155" t="s">
        <v>816</v>
      </c>
      <c r="C155" t="s">
        <v>844</v>
      </c>
      <c r="D155" t="s">
        <v>845</v>
      </c>
      <c r="E155" t="s">
        <v>1277</v>
      </c>
      <c r="F155" t="s">
        <v>1278</v>
      </c>
      <c r="G155" t="s">
        <v>1279</v>
      </c>
      <c r="H155" t="s">
        <v>170</v>
      </c>
    </row>
    <row r="156" spans="1:8" ht="11.25">
      <c r="A156">
        <v>155</v>
      </c>
      <c r="B156" t="s">
        <v>816</v>
      </c>
      <c r="C156" t="s">
        <v>846</v>
      </c>
      <c r="D156" t="s">
        <v>847</v>
      </c>
      <c r="E156" t="s">
        <v>1277</v>
      </c>
      <c r="F156" t="s">
        <v>1278</v>
      </c>
      <c r="G156" t="s">
        <v>1279</v>
      </c>
      <c r="H156" t="s">
        <v>170</v>
      </c>
    </row>
    <row r="157" spans="1:8" ht="11.25">
      <c r="A157">
        <v>156</v>
      </c>
      <c r="B157" t="s">
        <v>816</v>
      </c>
      <c r="C157" t="s">
        <v>848</v>
      </c>
      <c r="D157" t="s">
        <v>849</v>
      </c>
      <c r="E157" t="s">
        <v>1277</v>
      </c>
      <c r="F157" t="s">
        <v>1278</v>
      </c>
      <c r="G157" t="s">
        <v>1279</v>
      </c>
      <c r="H157" t="s">
        <v>170</v>
      </c>
    </row>
    <row r="158" spans="1:8" ht="11.25">
      <c r="A158">
        <v>157</v>
      </c>
      <c r="B158" t="s">
        <v>850</v>
      </c>
      <c r="C158" t="s">
        <v>852</v>
      </c>
      <c r="D158" t="s">
        <v>853</v>
      </c>
      <c r="E158" t="s">
        <v>1331</v>
      </c>
      <c r="F158" t="s">
        <v>1332</v>
      </c>
      <c r="G158" t="s">
        <v>1333</v>
      </c>
      <c r="H158" t="s">
        <v>170</v>
      </c>
    </row>
    <row r="159" spans="1:8" ht="11.25">
      <c r="A159">
        <v>158</v>
      </c>
      <c r="B159" t="s">
        <v>850</v>
      </c>
      <c r="C159" t="s">
        <v>854</v>
      </c>
      <c r="D159" t="s">
        <v>855</v>
      </c>
      <c r="E159" t="s">
        <v>1331</v>
      </c>
      <c r="F159" t="s">
        <v>1332</v>
      </c>
      <c r="G159" t="s">
        <v>1333</v>
      </c>
      <c r="H159" t="s">
        <v>170</v>
      </c>
    </row>
    <row r="160" spans="1:8" ht="11.25">
      <c r="A160">
        <v>159</v>
      </c>
      <c r="B160" t="s">
        <v>850</v>
      </c>
      <c r="C160" t="s">
        <v>854</v>
      </c>
      <c r="D160" t="s">
        <v>855</v>
      </c>
      <c r="E160" t="s">
        <v>1286</v>
      </c>
      <c r="F160" t="s">
        <v>1287</v>
      </c>
      <c r="G160" t="s">
        <v>1288</v>
      </c>
      <c r="H160" t="s">
        <v>170</v>
      </c>
    </row>
    <row r="161" spans="1:8" ht="11.25">
      <c r="A161">
        <v>160</v>
      </c>
      <c r="B161" t="s">
        <v>850</v>
      </c>
      <c r="C161" t="s">
        <v>856</v>
      </c>
      <c r="D161" t="s">
        <v>857</v>
      </c>
      <c r="E161" t="s">
        <v>1334</v>
      </c>
      <c r="F161" t="s">
        <v>1335</v>
      </c>
      <c r="G161" t="s">
        <v>1333</v>
      </c>
      <c r="H161" t="s">
        <v>170</v>
      </c>
    </row>
    <row r="162" spans="1:8" ht="11.25">
      <c r="A162">
        <v>161</v>
      </c>
      <c r="B162" t="s">
        <v>850</v>
      </c>
      <c r="C162" t="s">
        <v>856</v>
      </c>
      <c r="D162" t="s">
        <v>857</v>
      </c>
      <c r="E162" t="s">
        <v>1286</v>
      </c>
      <c r="F162" t="s">
        <v>1287</v>
      </c>
      <c r="G162" t="s">
        <v>1288</v>
      </c>
      <c r="H162" t="s">
        <v>170</v>
      </c>
    </row>
    <row r="163" spans="1:8" ht="11.25">
      <c r="A163">
        <v>162</v>
      </c>
      <c r="B163" t="s">
        <v>850</v>
      </c>
      <c r="C163" t="s">
        <v>858</v>
      </c>
      <c r="D163" t="s">
        <v>859</v>
      </c>
      <c r="E163" t="s">
        <v>1283</v>
      </c>
      <c r="F163" t="s">
        <v>1284</v>
      </c>
      <c r="G163" t="s">
        <v>1285</v>
      </c>
      <c r="H163" t="s">
        <v>170</v>
      </c>
    </row>
    <row r="164" spans="1:8" ht="11.25">
      <c r="A164">
        <v>163</v>
      </c>
      <c r="B164" t="s">
        <v>850</v>
      </c>
      <c r="C164" t="s">
        <v>858</v>
      </c>
      <c r="D164" t="s">
        <v>859</v>
      </c>
      <c r="E164" t="s">
        <v>1334</v>
      </c>
      <c r="F164" t="s">
        <v>1335</v>
      </c>
      <c r="G164" t="s">
        <v>1333</v>
      </c>
      <c r="H164" t="s">
        <v>170</v>
      </c>
    </row>
    <row r="165" spans="1:8" ht="11.25">
      <c r="A165">
        <v>164</v>
      </c>
      <c r="B165" t="s">
        <v>850</v>
      </c>
      <c r="C165" t="s">
        <v>860</v>
      </c>
      <c r="D165" t="s">
        <v>861</v>
      </c>
      <c r="E165" t="s">
        <v>1336</v>
      </c>
      <c r="F165" t="s">
        <v>1337</v>
      </c>
      <c r="G165" t="s">
        <v>1333</v>
      </c>
      <c r="H165" t="s">
        <v>170</v>
      </c>
    </row>
    <row r="166" spans="1:8" ht="11.25">
      <c r="A166">
        <v>165</v>
      </c>
      <c r="B166" t="s">
        <v>850</v>
      </c>
      <c r="C166" t="s">
        <v>699</v>
      </c>
      <c r="D166" t="s">
        <v>862</v>
      </c>
      <c r="E166" t="s">
        <v>1338</v>
      </c>
      <c r="F166" t="s">
        <v>1339</v>
      </c>
      <c r="G166" t="s">
        <v>1333</v>
      </c>
      <c r="H166" t="s">
        <v>170</v>
      </c>
    </row>
    <row r="167" spans="1:8" ht="11.25">
      <c r="A167">
        <v>166</v>
      </c>
      <c r="B167" t="s">
        <v>850</v>
      </c>
      <c r="C167" t="s">
        <v>863</v>
      </c>
      <c r="D167" t="s">
        <v>864</v>
      </c>
      <c r="E167" t="s">
        <v>1334</v>
      </c>
      <c r="F167" t="s">
        <v>1335</v>
      </c>
      <c r="G167" t="s">
        <v>1333</v>
      </c>
      <c r="H167" t="s">
        <v>170</v>
      </c>
    </row>
    <row r="168" spans="1:8" ht="11.25">
      <c r="A168">
        <v>167</v>
      </c>
      <c r="B168" t="s">
        <v>850</v>
      </c>
      <c r="C168" t="s">
        <v>865</v>
      </c>
      <c r="D168" t="s">
        <v>866</v>
      </c>
      <c r="E168" t="s">
        <v>1331</v>
      </c>
      <c r="F168" t="s">
        <v>1332</v>
      </c>
      <c r="G168" t="s">
        <v>1333</v>
      </c>
      <c r="H168" t="s">
        <v>170</v>
      </c>
    </row>
    <row r="169" spans="1:8" ht="11.25">
      <c r="A169">
        <v>168</v>
      </c>
      <c r="B169" t="s">
        <v>850</v>
      </c>
      <c r="C169" t="s">
        <v>867</v>
      </c>
      <c r="D169" t="s">
        <v>868</v>
      </c>
      <c r="E169" t="s">
        <v>1331</v>
      </c>
      <c r="F169" t="s">
        <v>1332</v>
      </c>
      <c r="G169" t="s">
        <v>1333</v>
      </c>
      <c r="H169" t="s">
        <v>170</v>
      </c>
    </row>
    <row r="170" spans="1:8" ht="11.25">
      <c r="A170">
        <v>169</v>
      </c>
      <c r="B170" t="s">
        <v>850</v>
      </c>
      <c r="C170" t="s">
        <v>869</v>
      </c>
      <c r="D170" t="s">
        <v>870</v>
      </c>
      <c r="E170" t="s">
        <v>1331</v>
      </c>
      <c r="F170" t="s">
        <v>1332</v>
      </c>
      <c r="G170" t="s">
        <v>1333</v>
      </c>
      <c r="H170" t="s">
        <v>170</v>
      </c>
    </row>
    <row r="171" spans="1:8" ht="11.25">
      <c r="A171">
        <v>170</v>
      </c>
      <c r="B171" t="s">
        <v>871</v>
      </c>
      <c r="C171" t="s">
        <v>873</v>
      </c>
      <c r="D171" t="s">
        <v>874</v>
      </c>
      <c r="E171" t="s">
        <v>1277</v>
      </c>
      <c r="F171" t="s">
        <v>1278</v>
      </c>
      <c r="G171" t="s">
        <v>1279</v>
      </c>
      <c r="H171" t="s">
        <v>170</v>
      </c>
    </row>
    <row r="172" spans="1:8" ht="11.25">
      <c r="A172">
        <v>171</v>
      </c>
      <c r="B172" t="s">
        <v>871</v>
      </c>
      <c r="C172" t="s">
        <v>875</v>
      </c>
      <c r="D172" t="s">
        <v>876</v>
      </c>
      <c r="E172" t="s">
        <v>1277</v>
      </c>
      <c r="F172" t="s">
        <v>1278</v>
      </c>
      <c r="G172" t="s">
        <v>1279</v>
      </c>
      <c r="H172" t="s">
        <v>170</v>
      </c>
    </row>
    <row r="173" spans="1:8" ht="11.25">
      <c r="A173">
        <v>172</v>
      </c>
      <c r="B173" t="s">
        <v>871</v>
      </c>
      <c r="C173" t="s">
        <v>877</v>
      </c>
      <c r="D173" t="s">
        <v>878</v>
      </c>
      <c r="E173" t="s">
        <v>1277</v>
      </c>
      <c r="F173" t="s">
        <v>1278</v>
      </c>
      <c r="G173" t="s">
        <v>1279</v>
      </c>
      <c r="H173" t="s">
        <v>170</v>
      </c>
    </row>
    <row r="174" spans="1:8" ht="11.25">
      <c r="A174">
        <v>173</v>
      </c>
      <c r="B174" t="s">
        <v>871</v>
      </c>
      <c r="C174" t="s">
        <v>879</v>
      </c>
      <c r="D174" t="s">
        <v>880</v>
      </c>
      <c r="E174" t="s">
        <v>1277</v>
      </c>
      <c r="F174" t="s">
        <v>1278</v>
      </c>
      <c r="G174" t="s">
        <v>1279</v>
      </c>
      <c r="H174" t="s">
        <v>170</v>
      </c>
    </row>
    <row r="175" spans="1:8" ht="11.25">
      <c r="A175">
        <v>174</v>
      </c>
      <c r="B175" t="s">
        <v>871</v>
      </c>
      <c r="C175" t="s">
        <v>883</v>
      </c>
      <c r="D175" t="s">
        <v>884</v>
      </c>
      <c r="E175" t="s">
        <v>1277</v>
      </c>
      <c r="F175" t="s">
        <v>1278</v>
      </c>
      <c r="G175" t="s">
        <v>1279</v>
      </c>
      <c r="H175" t="s">
        <v>170</v>
      </c>
    </row>
    <row r="176" spans="1:8" ht="11.25">
      <c r="A176">
        <v>175</v>
      </c>
      <c r="B176" t="s">
        <v>871</v>
      </c>
      <c r="C176" t="s">
        <v>885</v>
      </c>
      <c r="D176" t="s">
        <v>886</v>
      </c>
      <c r="E176" t="s">
        <v>1277</v>
      </c>
      <c r="F176" t="s">
        <v>1278</v>
      </c>
      <c r="G176" t="s">
        <v>1279</v>
      </c>
      <c r="H176" t="s">
        <v>170</v>
      </c>
    </row>
    <row r="177" spans="1:8" ht="11.25">
      <c r="A177">
        <v>176</v>
      </c>
      <c r="B177" t="s">
        <v>871</v>
      </c>
      <c r="C177" t="s">
        <v>885</v>
      </c>
      <c r="D177" t="s">
        <v>886</v>
      </c>
      <c r="E177" t="s">
        <v>1340</v>
      </c>
      <c r="F177" t="s">
        <v>1341</v>
      </c>
      <c r="G177" t="s">
        <v>1342</v>
      </c>
      <c r="H177" t="s">
        <v>170</v>
      </c>
    </row>
    <row r="178" spans="1:8" ht="11.25">
      <c r="A178">
        <v>177</v>
      </c>
      <c r="B178" t="s">
        <v>871</v>
      </c>
      <c r="C178" t="s">
        <v>887</v>
      </c>
      <c r="D178" t="s">
        <v>888</v>
      </c>
      <c r="E178" t="s">
        <v>1277</v>
      </c>
      <c r="F178" t="s">
        <v>1278</v>
      </c>
      <c r="G178" t="s">
        <v>1279</v>
      </c>
      <c r="H178" t="s">
        <v>170</v>
      </c>
    </row>
    <row r="179" spans="1:8" ht="11.25">
      <c r="A179">
        <v>178</v>
      </c>
      <c r="B179" t="s">
        <v>871</v>
      </c>
      <c r="C179" t="s">
        <v>891</v>
      </c>
      <c r="D179" t="s">
        <v>892</v>
      </c>
      <c r="E179" t="s">
        <v>1277</v>
      </c>
      <c r="F179" t="s">
        <v>1278</v>
      </c>
      <c r="G179" t="s">
        <v>1279</v>
      </c>
      <c r="H179" t="s">
        <v>170</v>
      </c>
    </row>
    <row r="180" spans="1:8" ht="11.25">
      <c r="A180">
        <v>179</v>
      </c>
      <c r="B180" t="s">
        <v>871</v>
      </c>
      <c r="C180" t="s">
        <v>893</v>
      </c>
      <c r="D180" t="s">
        <v>894</v>
      </c>
      <c r="E180" t="s">
        <v>1277</v>
      </c>
      <c r="F180" t="s">
        <v>1278</v>
      </c>
      <c r="G180" t="s">
        <v>1279</v>
      </c>
      <c r="H180" t="s">
        <v>170</v>
      </c>
    </row>
    <row r="181" spans="1:8" ht="11.25">
      <c r="A181">
        <v>180</v>
      </c>
      <c r="B181" t="s">
        <v>871</v>
      </c>
      <c r="C181" t="s">
        <v>895</v>
      </c>
      <c r="D181" t="s">
        <v>896</v>
      </c>
      <c r="E181" t="s">
        <v>1277</v>
      </c>
      <c r="F181" t="s">
        <v>1278</v>
      </c>
      <c r="G181" t="s">
        <v>1279</v>
      </c>
      <c r="H181" t="s">
        <v>170</v>
      </c>
    </row>
    <row r="182" spans="1:8" ht="11.25">
      <c r="A182">
        <v>181</v>
      </c>
      <c r="B182" t="s">
        <v>871</v>
      </c>
      <c r="C182" t="s">
        <v>895</v>
      </c>
      <c r="D182" t="s">
        <v>896</v>
      </c>
      <c r="E182" t="s">
        <v>1283</v>
      </c>
      <c r="F182" t="s">
        <v>1284</v>
      </c>
      <c r="G182" t="s">
        <v>1285</v>
      </c>
      <c r="H182" t="s">
        <v>170</v>
      </c>
    </row>
    <row r="183" spans="1:8" ht="11.25">
      <c r="A183">
        <v>182</v>
      </c>
      <c r="B183" t="s">
        <v>871</v>
      </c>
      <c r="C183" t="s">
        <v>899</v>
      </c>
      <c r="D183" t="s">
        <v>900</v>
      </c>
      <c r="E183" t="s">
        <v>1277</v>
      </c>
      <c r="F183" t="s">
        <v>1278</v>
      </c>
      <c r="G183" t="s">
        <v>1279</v>
      </c>
      <c r="H183" t="s">
        <v>170</v>
      </c>
    </row>
    <row r="184" spans="1:8" ht="11.25">
      <c r="A184">
        <v>183</v>
      </c>
      <c r="B184" t="s">
        <v>903</v>
      </c>
      <c r="C184" t="s">
        <v>905</v>
      </c>
      <c r="D184" t="s">
        <v>906</v>
      </c>
      <c r="E184" t="s">
        <v>1277</v>
      </c>
      <c r="F184" t="s">
        <v>1278</v>
      </c>
      <c r="G184" t="s">
        <v>1279</v>
      </c>
      <c r="H184" t="s">
        <v>170</v>
      </c>
    </row>
    <row r="185" spans="1:8" ht="11.25">
      <c r="A185">
        <v>184</v>
      </c>
      <c r="B185" t="s">
        <v>903</v>
      </c>
      <c r="C185" t="s">
        <v>907</v>
      </c>
      <c r="D185" t="s">
        <v>908</v>
      </c>
      <c r="E185" t="s">
        <v>1277</v>
      </c>
      <c r="F185" t="s">
        <v>1278</v>
      </c>
      <c r="G185" t="s">
        <v>1279</v>
      </c>
      <c r="H185" t="s">
        <v>170</v>
      </c>
    </row>
    <row r="186" spans="1:8" ht="11.25">
      <c r="A186">
        <v>185</v>
      </c>
      <c r="B186" t="s">
        <v>903</v>
      </c>
      <c r="C186" t="s">
        <v>909</v>
      </c>
      <c r="D186" t="s">
        <v>910</v>
      </c>
      <c r="E186" t="s">
        <v>1277</v>
      </c>
      <c r="F186" t="s">
        <v>1278</v>
      </c>
      <c r="G186" t="s">
        <v>1279</v>
      </c>
      <c r="H186" t="s">
        <v>170</v>
      </c>
    </row>
    <row r="187" spans="1:7" ht="11.25">
      <c r="A187">
        <v>186</v>
      </c>
      <c r="B187" t="s">
        <v>903</v>
      </c>
      <c r="C187" t="s">
        <v>909</v>
      </c>
      <c r="D187" t="s">
        <v>910</v>
      </c>
      <c r="E187" t="s">
        <v>1325</v>
      </c>
      <c r="F187" t="s">
        <v>1326</v>
      </c>
      <c r="G187" t="s">
        <v>1327</v>
      </c>
    </row>
    <row r="188" spans="1:8" ht="11.25">
      <c r="A188">
        <v>187</v>
      </c>
      <c r="B188" t="s">
        <v>903</v>
      </c>
      <c r="C188" t="s">
        <v>911</v>
      </c>
      <c r="D188" t="s">
        <v>912</v>
      </c>
      <c r="E188" t="s">
        <v>1277</v>
      </c>
      <c r="F188" t="s">
        <v>1278</v>
      </c>
      <c r="G188" t="s">
        <v>1279</v>
      </c>
      <c r="H188" t="s">
        <v>170</v>
      </c>
    </row>
    <row r="189" spans="1:8" ht="11.25">
      <c r="A189">
        <v>188</v>
      </c>
      <c r="B189" t="s">
        <v>903</v>
      </c>
      <c r="C189" t="s">
        <v>913</v>
      </c>
      <c r="D189" t="s">
        <v>914</v>
      </c>
      <c r="E189" t="s">
        <v>1343</v>
      </c>
      <c r="F189" t="s">
        <v>1344</v>
      </c>
      <c r="G189" t="s">
        <v>1345</v>
      </c>
      <c r="H189" t="s">
        <v>170</v>
      </c>
    </row>
    <row r="190" spans="1:8" ht="11.25">
      <c r="A190">
        <v>189</v>
      </c>
      <c r="B190" t="s">
        <v>903</v>
      </c>
      <c r="C190" t="s">
        <v>915</v>
      </c>
      <c r="D190" t="s">
        <v>916</v>
      </c>
      <c r="E190" t="s">
        <v>1277</v>
      </c>
      <c r="F190" t="s">
        <v>1278</v>
      </c>
      <c r="G190" t="s">
        <v>1279</v>
      </c>
      <c r="H190" t="s">
        <v>170</v>
      </c>
    </row>
    <row r="191" spans="1:8" ht="11.25">
      <c r="A191">
        <v>190</v>
      </c>
      <c r="B191" t="s">
        <v>903</v>
      </c>
      <c r="C191" t="s">
        <v>917</v>
      </c>
      <c r="D191" t="s">
        <v>918</v>
      </c>
      <c r="E191" t="s">
        <v>1277</v>
      </c>
      <c r="F191" t="s">
        <v>1278</v>
      </c>
      <c r="G191" t="s">
        <v>1279</v>
      </c>
      <c r="H191" t="s">
        <v>170</v>
      </c>
    </row>
    <row r="192" spans="1:8" ht="11.25">
      <c r="A192">
        <v>191</v>
      </c>
      <c r="B192" t="s">
        <v>903</v>
      </c>
      <c r="C192" t="s">
        <v>919</v>
      </c>
      <c r="D192" t="s">
        <v>920</v>
      </c>
      <c r="E192" t="s">
        <v>1277</v>
      </c>
      <c r="F192" t="s">
        <v>1278</v>
      </c>
      <c r="G192" t="s">
        <v>1279</v>
      </c>
      <c r="H192" t="s">
        <v>170</v>
      </c>
    </row>
    <row r="193" spans="1:8" ht="11.25">
      <c r="A193">
        <v>192</v>
      </c>
      <c r="B193" t="s">
        <v>903</v>
      </c>
      <c r="C193" t="s">
        <v>921</v>
      </c>
      <c r="D193" t="s">
        <v>922</v>
      </c>
      <c r="E193" t="s">
        <v>1277</v>
      </c>
      <c r="F193" t="s">
        <v>1278</v>
      </c>
      <c r="G193" t="s">
        <v>1279</v>
      </c>
      <c r="H193" t="s">
        <v>170</v>
      </c>
    </row>
    <row r="194" spans="1:8" ht="11.25">
      <c r="A194">
        <v>193</v>
      </c>
      <c r="B194" t="s">
        <v>903</v>
      </c>
      <c r="C194" t="s">
        <v>923</v>
      </c>
      <c r="D194" t="s">
        <v>924</v>
      </c>
      <c r="E194" t="s">
        <v>1277</v>
      </c>
      <c r="F194" t="s">
        <v>1278</v>
      </c>
      <c r="G194" t="s">
        <v>1279</v>
      </c>
      <c r="H194" t="s">
        <v>170</v>
      </c>
    </row>
    <row r="195" spans="1:8" ht="11.25">
      <c r="A195">
        <v>194</v>
      </c>
      <c r="B195" t="s">
        <v>903</v>
      </c>
      <c r="C195" t="s">
        <v>925</v>
      </c>
      <c r="D195" t="s">
        <v>926</v>
      </c>
      <c r="E195" t="s">
        <v>1277</v>
      </c>
      <c r="F195" t="s">
        <v>1278</v>
      </c>
      <c r="G195" t="s">
        <v>1279</v>
      </c>
      <c r="H195" t="s">
        <v>170</v>
      </c>
    </row>
    <row r="196" spans="1:8" ht="11.25">
      <c r="A196">
        <v>195</v>
      </c>
      <c r="B196" t="s">
        <v>927</v>
      </c>
      <c r="C196" t="s">
        <v>929</v>
      </c>
      <c r="D196" t="s">
        <v>930</v>
      </c>
      <c r="E196" t="s">
        <v>1277</v>
      </c>
      <c r="F196" t="s">
        <v>1278</v>
      </c>
      <c r="G196" t="s">
        <v>1279</v>
      </c>
      <c r="H196" t="s">
        <v>170</v>
      </c>
    </row>
    <row r="197" spans="1:8" ht="11.25">
      <c r="A197">
        <v>196</v>
      </c>
      <c r="B197" t="s">
        <v>927</v>
      </c>
      <c r="C197" t="s">
        <v>931</v>
      </c>
      <c r="D197" t="s">
        <v>932</v>
      </c>
      <c r="E197" t="s">
        <v>1346</v>
      </c>
      <c r="F197" t="s">
        <v>1347</v>
      </c>
      <c r="G197" t="s">
        <v>1348</v>
      </c>
      <c r="H197" t="s">
        <v>170</v>
      </c>
    </row>
    <row r="198" spans="1:8" ht="11.25">
      <c r="A198">
        <v>197</v>
      </c>
      <c r="B198" t="s">
        <v>927</v>
      </c>
      <c r="C198" t="s">
        <v>933</v>
      </c>
      <c r="D198" t="s">
        <v>934</v>
      </c>
      <c r="E198" t="s">
        <v>1349</v>
      </c>
      <c r="F198" t="s">
        <v>1350</v>
      </c>
      <c r="G198" t="s">
        <v>1348</v>
      </c>
      <c r="H198" t="s">
        <v>170</v>
      </c>
    </row>
    <row r="199" spans="1:8" ht="11.25">
      <c r="A199">
        <v>198</v>
      </c>
      <c r="B199" t="s">
        <v>927</v>
      </c>
      <c r="C199" t="s">
        <v>935</v>
      </c>
      <c r="D199" t="s">
        <v>936</v>
      </c>
      <c r="E199" t="s">
        <v>1277</v>
      </c>
      <c r="F199" t="s">
        <v>1278</v>
      </c>
      <c r="G199" t="s">
        <v>1279</v>
      </c>
      <c r="H199" t="s">
        <v>170</v>
      </c>
    </row>
    <row r="200" spans="1:8" ht="11.25">
      <c r="A200">
        <v>199</v>
      </c>
      <c r="B200" t="s">
        <v>927</v>
      </c>
      <c r="C200" t="s">
        <v>935</v>
      </c>
      <c r="D200" t="s">
        <v>936</v>
      </c>
      <c r="E200" t="s">
        <v>1351</v>
      </c>
      <c r="F200" t="s">
        <v>1352</v>
      </c>
      <c r="G200" t="s">
        <v>1348</v>
      </c>
      <c r="H200" t="s">
        <v>170</v>
      </c>
    </row>
    <row r="201" spans="1:8" ht="11.25">
      <c r="A201">
        <v>200</v>
      </c>
      <c r="B201" t="s">
        <v>927</v>
      </c>
      <c r="C201" t="s">
        <v>937</v>
      </c>
      <c r="D201" t="s">
        <v>938</v>
      </c>
      <c r="E201" t="s">
        <v>1277</v>
      </c>
      <c r="F201" t="s">
        <v>1278</v>
      </c>
      <c r="G201" t="s">
        <v>1279</v>
      </c>
      <c r="H201" t="s">
        <v>170</v>
      </c>
    </row>
    <row r="202" spans="1:8" ht="11.25">
      <c r="A202">
        <v>201</v>
      </c>
      <c r="B202" t="s">
        <v>927</v>
      </c>
      <c r="C202" t="s">
        <v>939</v>
      </c>
      <c r="D202" t="s">
        <v>940</v>
      </c>
      <c r="E202" t="s">
        <v>1277</v>
      </c>
      <c r="F202" t="s">
        <v>1278</v>
      </c>
      <c r="G202" t="s">
        <v>1279</v>
      </c>
      <c r="H202" t="s">
        <v>170</v>
      </c>
    </row>
    <row r="203" spans="1:8" ht="11.25">
      <c r="A203">
        <v>202</v>
      </c>
      <c r="B203" t="s">
        <v>927</v>
      </c>
      <c r="C203" t="s">
        <v>941</v>
      </c>
      <c r="D203" t="s">
        <v>942</v>
      </c>
      <c r="E203" t="s">
        <v>1349</v>
      </c>
      <c r="F203" t="s">
        <v>1350</v>
      </c>
      <c r="G203" t="s">
        <v>1348</v>
      </c>
      <c r="H203" t="s">
        <v>170</v>
      </c>
    </row>
    <row r="204" spans="1:8" ht="11.25">
      <c r="A204">
        <v>203</v>
      </c>
      <c r="B204" t="s">
        <v>927</v>
      </c>
      <c r="C204" t="s">
        <v>945</v>
      </c>
      <c r="D204" t="s">
        <v>946</v>
      </c>
      <c r="E204" t="s">
        <v>1277</v>
      </c>
      <c r="F204" t="s">
        <v>1278</v>
      </c>
      <c r="G204" t="s">
        <v>1279</v>
      </c>
      <c r="H204" t="s">
        <v>170</v>
      </c>
    </row>
    <row r="205" spans="1:8" ht="11.25">
      <c r="A205">
        <v>204</v>
      </c>
      <c r="B205" t="s">
        <v>927</v>
      </c>
      <c r="C205" t="s">
        <v>945</v>
      </c>
      <c r="D205" t="s">
        <v>946</v>
      </c>
      <c r="E205" t="s">
        <v>1353</v>
      </c>
      <c r="F205" t="s">
        <v>1354</v>
      </c>
      <c r="G205" t="s">
        <v>1348</v>
      </c>
      <c r="H205" t="s">
        <v>170</v>
      </c>
    </row>
    <row r="206" spans="1:8" ht="11.25">
      <c r="A206">
        <v>205</v>
      </c>
      <c r="B206" t="s">
        <v>927</v>
      </c>
      <c r="C206" t="s">
        <v>947</v>
      </c>
      <c r="D206" t="s">
        <v>948</v>
      </c>
      <c r="E206" t="s">
        <v>1277</v>
      </c>
      <c r="F206" t="s">
        <v>1278</v>
      </c>
      <c r="G206" t="s">
        <v>1279</v>
      </c>
      <c r="H206" t="s">
        <v>170</v>
      </c>
    </row>
    <row r="207" spans="1:8" ht="11.25">
      <c r="A207">
        <v>206</v>
      </c>
      <c r="B207" t="s">
        <v>927</v>
      </c>
      <c r="C207" t="s">
        <v>949</v>
      </c>
      <c r="D207" t="s">
        <v>950</v>
      </c>
      <c r="E207" t="s">
        <v>1355</v>
      </c>
      <c r="F207" t="s">
        <v>1356</v>
      </c>
      <c r="G207" t="s">
        <v>1348</v>
      </c>
      <c r="H207" t="s">
        <v>170</v>
      </c>
    </row>
    <row r="208" spans="1:8" ht="11.25">
      <c r="A208">
        <v>207</v>
      </c>
      <c r="B208" t="s">
        <v>927</v>
      </c>
      <c r="C208" t="s">
        <v>951</v>
      </c>
      <c r="D208" t="s">
        <v>952</v>
      </c>
      <c r="E208" t="s">
        <v>1357</v>
      </c>
      <c r="F208" t="s">
        <v>1358</v>
      </c>
      <c r="G208" t="s">
        <v>1348</v>
      </c>
      <c r="H208" t="s">
        <v>170</v>
      </c>
    </row>
    <row r="209" spans="1:8" ht="11.25">
      <c r="A209">
        <v>208</v>
      </c>
      <c r="B209" t="s">
        <v>953</v>
      </c>
      <c r="C209" t="s">
        <v>955</v>
      </c>
      <c r="D209" t="s">
        <v>956</v>
      </c>
      <c r="E209" t="s">
        <v>1359</v>
      </c>
      <c r="F209" t="s">
        <v>1360</v>
      </c>
      <c r="G209" t="s">
        <v>1361</v>
      </c>
      <c r="H209" t="s">
        <v>171</v>
      </c>
    </row>
    <row r="210" spans="1:8" ht="11.25">
      <c r="A210">
        <v>209</v>
      </c>
      <c r="B210" t="s">
        <v>953</v>
      </c>
      <c r="C210" t="s">
        <v>957</v>
      </c>
      <c r="D210" t="s">
        <v>958</v>
      </c>
      <c r="E210" t="s">
        <v>1277</v>
      </c>
      <c r="F210" t="s">
        <v>1278</v>
      </c>
      <c r="G210" t="s">
        <v>1279</v>
      </c>
      <c r="H210" t="s">
        <v>170</v>
      </c>
    </row>
    <row r="211" spans="1:8" ht="11.25">
      <c r="A211">
        <v>210</v>
      </c>
      <c r="B211" t="s">
        <v>953</v>
      </c>
      <c r="C211" t="s">
        <v>957</v>
      </c>
      <c r="D211" t="s">
        <v>958</v>
      </c>
      <c r="E211" t="s">
        <v>1362</v>
      </c>
      <c r="F211" t="s">
        <v>1363</v>
      </c>
      <c r="G211" t="s">
        <v>1361</v>
      </c>
      <c r="H211" t="s">
        <v>170</v>
      </c>
    </row>
    <row r="212" spans="1:8" ht="11.25">
      <c r="A212">
        <v>211</v>
      </c>
      <c r="B212" t="s">
        <v>953</v>
      </c>
      <c r="C212" t="s">
        <v>959</v>
      </c>
      <c r="D212" t="s">
        <v>960</v>
      </c>
      <c r="E212" t="s">
        <v>1277</v>
      </c>
      <c r="F212" t="s">
        <v>1278</v>
      </c>
      <c r="G212" t="s">
        <v>1279</v>
      </c>
      <c r="H212" t="s">
        <v>170</v>
      </c>
    </row>
    <row r="213" spans="1:8" ht="11.25">
      <c r="A213">
        <v>212</v>
      </c>
      <c r="B213" t="s">
        <v>953</v>
      </c>
      <c r="C213" t="s">
        <v>961</v>
      </c>
      <c r="D213" t="s">
        <v>962</v>
      </c>
      <c r="E213" t="s">
        <v>1277</v>
      </c>
      <c r="F213" t="s">
        <v>1278</v>
      </c>
      <c r="G213" t="s">
        <v>1279</v>
      </c>
      <c r="H213" t="s">
        <v>170</v>
      </c>
    </row>
    <row r="214" spans="1:8" ht="11.25">
      <c r="A214">
        <v>213</v>
      </c>
      <c r="B214" t="s">
        <v>953</v>
      </c>
      <c r="C214" t="s">
        <v>963</v>
      </c>
      <c r="D214" t="s">
        <v>964</v>
      </c>
      <c r="E214" t="s">
        <v>1364</v>
      </c>
      <c r="F214" t="s">
        <v>1365</v>
      </c>
      <c r="G214" t="s">
        <v>1361</v>
      </c>
      <c r="H214" t="s">
        <v>170</v>
      </c>
    </row>
    <row r="215" spans="1:8" ht="11.25">
      <c r="A215">
        <v>214</v>
      </c>
      <c r="B215" t="s">
        <v>953</v>
      </c>
      <c r="C215" t="s">
        <v>965</v>
      </c>
      <c r="D215" t="s">
        <v>966</v>
      </c>
      <c r="E215" t="s">
        <v>1277</v>
      </c>
      <c r="F215" t="s">
        <v>1278</v>
      </c>
      <c r="G215" t="s">
        <v>1279</v>
      </c>
      <c r="H215" t="s">
        <v>170</v>
      </c>
    </row>
    <row r="216" spans="1:8" ht="11.25">
      <c r="A216">
        <v>215</v>
      </c>
      <c r="B216" t="s">
        <v>953</v>
      </c>
      <c r="C216" t="s">
        <v>967</v>
      </c>
      <c r="D216" t="s">
        <v>968</v>
      </c>
      <c r="E216" t="s">
        <v>1277</v>
      </c>
      <c r="F216" t="s">
        <v>1278</v>
      </c>
      <c r="G216" t="s">
        <v>1279</v>
      </c>
      <c r="H216" t="s">
        <v>170</v>
      </c>
    </row>
    <row r="217" spans="1:8" ht="11.25">
      <c r="A217">
        <v>216</v>
      </c>
      <c r="B217" t="s">
        <v>953</v>
      </c>
      <c r="C217" t="s">
        <v>969</v>
      </c>
      <c r="D217" t="s">
        <v>970</v>
      </c>
      <c r="E217" t="s">
        <v>1277</v>
      </c>
      <c r="F217" t="s">
        <v>1278</v>
      </c>
      <c r="G217" t="s">
        <v>1279</v>
      </c>
      <c r="H217" t="s">
        <v>170</v>
      </c>
    </row>
    <row r="218" spans="1:8" ht="11.25">
      <c r="A218">
        <v>217</v>
      </c>
      <c r="B218" t="s">
        <v>953</v>
      </c>
      <c r="C218" t="s">
        <v>969</v>
      </c>
      <c r="D218" t="s">
        <v>970</v>
      </c>
      <c r="E218" t="s">
        <v>1366</v>
      </c>
      <c r="F218" t="s">
        <v>1367</v>
      </c>
      <c r="G218" t="s">
        <v>1368</v>
      </c>
      <c r="H218" t="s">
        <v>170</v>
      </c>
    </row>
    <row r="219" spans="1:8" ht="11.25">
      <c r="A219">
        <v>218</v>
      </c>
      <c r="B219" t="s">
        <v>953</v>
      </c>
      <c r="C219" t="s">
        <v>971</v>
      </c>
      <c r="D219" t="s">
        <v>972</v>
      </c>
      <c r="E219" t="s">
        <v>1277</v>
      </c>
      <c r="F219" t="s">
        <v>1278</v>
      </c>
      <c r="G219" t="s">
        <v>1279</v>
      </c>
      <c r="H219" t="s">
        <v>170</v>
      </c>
    </row>
    <row r="220" spans="1:8" ht="11.25">
      <c r="A220">
        <v>219</v>
      </c>
      <c r="B220" t="s">
        <v>953</v>
      </c>
      <c r="C220" t="s">
        <v>973</v>
      </c>
      <c r="D220" t="s">
        <v>974</v>
      </c>
      <c r="E220" t="s">
        <v>1277</v>
      </c>
      <c r="F220" t="s">
        <v>1278</v>
      </c>
      <c r="G220" t="s">
        <v>1279</v>
      </c>
      <c r="H220" t="s">
        <v>170</v>
      </c>
    </row>
    <row r="221" spans="1:8" ht="11.25">
      <c r="A221">
        <v>220</v>
      </c>
      <c r="B221" t="s">
        <v>953</v>
      </c>
      <c r="C221" t="s">
        <v>975</v>
      </c>
      <c r="D221" t="s">
        <v>976</v>
      </c>
      <c r="E221" t="s">
        <v>1277</v>
      </c>
      <c r="F221" t="s">
        <v>1278</v>
      </c>
      <c r="G221" t="s">
        <v>1279</v>
      </c>
      <c r="H221" t="s">
        <v>170</v>
      </c>
    </row>
    <row r="222" spans="1:8" ht="11.25">
      <c r="A222">
        <v>221</v>
      </c>
      <c r="B222" t="s">
        <v>977</v>
      </c>
      <c r="C222" t="s">
        <v>979</v>
      </c>
      <c r="D222" t="s">
        <v>980</v>
      </c>
      <c r="E222" t="s">
        <v>1277</v>
      </c>
      <c r="F222" t="s">
        <v>1278</v>
      </c>
      <c r="G222" t="s">
        <v>1279</v>
      </c>
      <c r="H222" t="s">
        <v>170</v>
      </c>
    </row>
    <row r="223" spans="1:8" ht="11.25">
      <c r="A223">
        <v>222</v>
      </c>
      <c r="B223" t="s">
        <v>977</v>
      </c>
      <c r="C223" t="s">
        <v>979</v>
      </c>
      <c r="D223" t="s">
        <v>980</v>
      </c>
      <c r="E223" t="s">
        <v>1283</v>
      </c>
      <c r="F223" t="s">
        <v>1284</v>
      </c>
      <c r="G223" t="s">
        <v>1285</v>
      </c>
      <c r="H223" t="s">
        <v>170</v>
      </c>
    </row>
    <row r="224" spans="1:8" ht="11.25">
      <c r="A224">
        <v>223</v>
      </c>
      <c r="B224" t="s">
        <v>977</v>
      </c>
      <c r="C224" t="s">
        <v>979</v>
      </c>
      <c r="D224" t="s">
        <v>980</v>
      </c>
      <c r="E224" t="s">
        <v>1286</v>
      </c>
      <c r="F224" t="s">
        <v>1287</v>
      </c>
      <c r="G224" t="s">
        <v>1288</v>
      </c>
      <c r="H224" t="s">
        <v>170</v>
      </c>
    </row>
    <row r="225" spans="1:8" ht="11.25">
      <c r="A225">
        <v>224</v>
      </c>
      <c r="B225" t="s">
        <v>977</v>
      </c>
      <c r="C225" t="s">
        <v>981</v>
      </c>
      <c r="D225" t="s">
        <v>982</v>
      </c>
      <c r="E225" t="s">
        <v>1277</v>
      </c>
      <c r="F225" t="s">
        <v>1278</v>
      </c>
      <c r="G225" t="s">
        <v>1279</v>
      </c>
      <c r="H225" t="s">
        <v>170</v>
      </c>
    </row>
    <row r="226" spans="1:8" ht="11.25">
      <c r="A226">
        <v>225</v>
      </c>
      <c r="B226" t="s">
        <v>977</v>
      </c>
      <c r="C226" t="s">
        <v>983</v>
      </c>
      <c r="D226" t="s">
        <v>984</v>
      </c>
      <c r="E226" t="s">
        <v>1277</v>
      </c>
      <c r="F226" t="s">
        <v>1278</v>
      </c>
      <c r="G226" t="s">
        <v>1279</v>
      </c>
      <c r="H226" t="s">
        <v>170</v>
      </c>
    </row>
    <row r="227" spans="1:8" ht="11.25">
      <c r="A227">
        <v>226</v>
      </c>
      <c r="B227" t="s">
        <v>977</v>
      </c>
      <c r="C227" t="s">
        <v>985</v>
      </c>
      <c r="D227" t="s">
        <v>986</v>
      </c>
      <c r="E227" t="s">
        <v>1277</v>
      </c>
      <c r="F227" t="s">
        <v>1278</v>
      </c>
      <c r="G227" t="s">
        <v>1279</v>
      </c>
      <c r="H227" t="s">
        <v>170</v>
      </c>
    </row>
    <row r="228" spans="1:8" ht="11.25">
      <c r="A228">
        <v>227</v>
      </c>
      <c r="B228" t="s">
        <v>977</v>
      </c>
      <c r="C228" t="s">
        <v>985</v>
      </c>
      <c r="D228" t="s">
        <v>986</v>
      </c>
      <c r="E228" t="s">
        <v>1369</v>
      </c>
      <c r="F228" t="s">
        <v>1370</v>
      </c>
      <c r="G228" t="s">
        <v>1371</v>
      </c>
      <c r="H228" t="s">
        <v>170</v>
      </c>
    </row>
    <row r="229" spans="1:8" ht="11.25">
      <c r="A229">
        <v>228</v>
      </c>
      <c r="B229" t="s">
        <v>977</v>
      </c>
      <c r="C229" t="s">
        <v>985</v>
      </c>
      <c r="D229" t="s">
        <v>986</v>
      </c>
      <c r="E229" t="s">
        <v>1286</v>
      </c>
      <c r="F229" t="s">
        <v>1287</v>
      </c>
      <c r="G229" t="s">
        <v>1288</v>
      </c>
      <c r="H229" t="s">
        <v>170</v>
      </c>
    </row>
    <row r="230" spans="1:8" ht="11.25">
      <c r="A230">
        <v>229</v>
      </c>
      <c r="B230" t="s">
        <v>977</v>
      </c>
      <c r="C230" t="s">
        <v>987</v>
      </c>
      <c r="D230" t="s">
        <v>988</v>
      </c>
      <c r="E230" t="s">
        <v>1277</v>
      </c>
      <c r="F230" t="s">
        <v>1278</v>
      </c>
      <c r="G230" t="s">
        <v>1279</v>
      </c>
      <c r="H230" t="s">
        <v>170</v>
      </c>
    </row>
    <row r="231" spans="1:8" ht="11.25">
      <c r="A231">
        <v>230</v>
      </c>
      <c r="B231" t="s">
        <v>977</v>
      </c>
      <c r="C231" t="s">
        <v>977</v>
      </c>
      <c r="D231" t="s">
        <v>978</v>
      </c>
      <c r="E231" t="s">
        <v>1277</v>
      </c>
      <c r="F231" t="s">
        <v>1278</v>
      </c>
      <c r="G231" t="s">
        <v>1279</v>
      </c>
      <c r="H231" t="s">
        <v>170</v>
      </c>
    </row>
    <row r="232" spans="1:8" ht="11.25">
      <c r="A232">
        <v>231</v>
      </c>
      <c r="B232" t="s">
        <v>977</v>
      </c>
      <c r="C232" t="s">
        <v>989</v>
      </c>
      <c r="D232" t="s">
        <v>990</v>
      </c>
      <c r="E232" t="s">
        <v>1277</v>
      </c>
      <c r="F232" t="s">
        <v>1278</v>
      </c>
      <c r="G232" t="s">
        <v>1279</v>
      </c>
      <c r="H232" t="s">
        <v>170</v>
      </c>
    </row>
    <row r="233" spans="1:8" ht="11.25">
      <c r="A233">
        <v>232</v>
      </c>
      <c r="B233" t="s">
        <v>977</v>
      </c>
      <c r="C233" t="s">
        <v>840</v>
      </c>
      <c r="D233" t="s">
        <v>991</v>
      </c>
      <c r="E233" t="s">
        <v>1277</v>
      </c>
      <c r="F233" t="s">
        <v>1278</v>
      </c>
      <c r="G233" t="s">
        <v>1279</v>
      </c>
      <c r="H233" t="s">
        <v>170</v>
      </c>
    </row>
    <row r="234" spans="1:8" ht="11.25">
      <c r="A234">
        <v>233</v>
      </c>
      <c r="B234" t="s">
        <v>977</v>
      </c>
      <c r="C234" t="s">
        <v>992</v>
      </c>
      <c r="D234" t="s">
        <v>993</v>
      </c>
      <c r="E234" t="s">
        <v>1277</v>
      </c>
      <c r="F234" t="s">
        <v>1278</v>
      </c>
      <c r="G234" t="s">
        <v>1279</v>
      </c>
      <c r="H234" t="s">
        <v>170</v>
      </c>
    </row>
    <row r="235" spans="1:8" ht="11.25">
      <c r="A235">
        <v>234</v>
      </c>
      <c r="B235" t="s">
        <v>977</v>
      </c>
      <c r="C235" t="s">
        <v>994</v>
      </c>
      <c r="D235" t="s">
        <v>995</v>
      </c>
      <c r="E235" t="s">
        <v>1277</v>
      </c>
      <c r="F235" t="s">
        <v>1278</v>
      </c>
      <c r="G235" t="s">
        <v>1279</v>
      </c>
      <c r="H235" t="s">
        <v>170</v>
      </c>
    </row>
    <row r="236" spans="1:8" ht="11.25">
      <c r="A236">
        <v>235</v>
      </c>
      <c r="B236" t="s">
        <v>977</v>
      </c>
      <c r="C236" t="s">
        <v>996</v>
      </c>
      <c r="D236" t="s">
        <v>997</v>
      </c>
      <c r="E236" t="s">
        <v>1277</v>
      </c>
      <c r="F236" t="s">
        <v>1278</v>
      </c>
      <c r="G236" t="s">
        <v>1279</v>
      </c>
      <c r="H236" t="s">
        <v>170</v>
      </c>
    </row>
    <row r="237" spans="1:8" ht="11.25">
      <c r="A237">
        <v>236</v>
      </c>
      <c r="B237" t="s">
        <v>977</v>
      </c>
      <c r="C237" t="s">
        <v>998</v>
      </c>
      <c r="D237" t="s">
        <v>999</v>
      </c>
      <c r="E237" t="s">
        <v>1277</v>
      </c>
      <c r="F237" t="s">
        <v>1278</v>
      </c>
      <c r="G237" t="s">
        <v>1279</v>
      </c>
      <c r="H237" t="s">
        <v>170</v>
      </c>
    </row>
    <row r="238" spans="1:8" ht="11.25">
      <c r="A238">
        <v>237</v>
      </c>
      <c r="B238" t="s">
        <v>977</v>
      </c>
      <c r="C238" t="s">
        <v>1000</v>
      </c>
      <c r="D238" t="s">
        <v>1001</v>
      </c>
      <c r="E238" t="s">
        <v>1277</v>
      </c>
      <c r="F238" t="s">
        <v>1278</v>
      </c>
      <c r="G238" t="s">
        <v>1279</v>
      </c>
      <c r="H238" t="s">
        <v>170</v>
      </c>
    </row>
    <row r="239" spans="1:8" ht="11.25">
      <c r="A239">
        <v>238</v>
      </c>
      <c r="B239" t="s">
        <v>977</v>
      </c>
      <c r="C239" t="s">
        <v>1002</v>
      </c>
      <c r="D239" t="s">
        <v>1003</v>
      </c>
      <c r="E239" t="s">
        <v>1277</v>
      </c>
      <c r="F239" t="s">
        <v>1278</v>
      </c>
      <c r="G239" t="s">
        <v>1279</v>
      </c>
      <c r="H239" t="s">
        <v>170</v>
      </c>
    </row>
    <row r="240" spans="1:8" ht="11.25">
      <c r="A240">
        <v>239</v>
      </c>
      <c r="B240" t="s">
        <v>977</v>
      </c>
      <c r="C240" t="s">
        <v>1004</v>
      </c>
      <c r="D240" t="s">
        <v>1005</v>
      </c>
      <c r="E240" t="s">
        <v>1277</v>
      </c>
      <c r="F240" t="s">
        <v>1278</v>
      </c>
      <c r="G240" t="s">
        <v>1279</v>
      </c>
      <c r="H240" t="s">
        <v>170</v>
      </c>
    </row>
    <row r="241" spans="1:8" ht="11.25">
      <c r="A241">
        <v>240</v>
      </c>
      <c r="B241" t="s">
        <v>977</v>
      </c>
      <c r="C241" t="s">
        <v>742</v>
      </c>
      <c r="D241" t="s">
        <v>1006</v>
      </c>
      <c r="E241" t="s">
        <v>1277</v>
      </c>
      <c r="F241" t="s">
        <v>1278</v>
      </c>
      <c r="G241" t="s">
        <v>1279</v>
      </c>
      <c r="H241" t="s">
        <v>170</v>
      </c>
    </row>
    <row r="242" spans="1:8" ht="11.25">
      <c r="A242">
        <v>241</v>
      </c>
      <c r="B242" t="s">
        <v>1007</v>
      </c>
      <c r="C242" t="s">
        <v>1009</v>
      </c>
      <c r="D242" t="s">
        <v>1010</v>
      </c>
      <c r="E242" t="s">
        <v>1277</v>
      </c>
      <c r="F242" t="s">
        <v>1278</v>
      </c>
      <c r="G242" t="s">
        <v>1279</v>
      </c>
      <c r="H242" t="s">
        <v>170</v>
      </c>
    </row>
    <row r="243" spans="1:8" ht="11.25">
      <c r="A243">
        <v>242</v>
      </c>
      <c r="B243" t="s">
        <v>1007</v>
      </c>
      <c r="C243" t="s">
        <v>1011</v>
      </c>
      <c r="D243" t="s">
        <v>1012</v>
      </c>
      <c r="E243" t="s">
        <v>1372</v>
      </c>
      <c r="F243" t="s">
        <v>1373</v>
      </c>
      <c r="G243" t="s">
        <v>1374</v>
      </c>
      <c r="H243" t="s">
        <v>170</v>
      </c>
    </row>
    <row r="244" spans="1:8" ht="11.25">
      <c r="A244">
        <v>243</v>
      </c>
      <c r="B244" t="s">
        <v>1007</v>
      </c>
      <c r="C244" t="s">
        <v>1013</v>
      </c>
      <c r="D244" t="s">
        <v>1014</v>
      </c>
      <c r="E244" t="s">
        <v>1277</v>
      </c>
      <c r="F244" t="s">
        <v>1278</v>
      </c>
      <c r="G244" t="s">
        <v>1279</v>
      </c>
      <c r="H244" t="s">
        <v>170</v>
      </c>
    </row>
    <row r="245" spans="1:8" ht="11.25">
      <c r="A245">
        <v>244</v>
      </c>
      <c r="B245" t="s">
        <v>1007</v>
      </c>
      <c r="C245" t="s">
        <v>1015</v>
      </c>
      <c r="D245" t="s">
        <v>1016</v>
      </c>
      <c r="E245" t="s">
        <v>1375</v>
      </c>
      <c r="F245" t="s">
        <v>1376</v>
      </c>
      <c r="G245" t="s">
        <v>1374</v>
      </c>
      <c r="H245" t="s">
        <v>170</v>
      </c>
    </row>
    <row r="246" spans="1:8" ht="11.25">
      <c r="A246">
        <v>245</v>
      </c>
      <c r="B246" t="s">
        <v>1007</v>
      </c>
      <c r="C246" t="s">
        <v>1017</v>
      </c>
      <c r="D246" t="s">
        <v>1018</v>
      </c>
      <c r="E246" t="s">
        <v>1377</v>
      </c>
      <c r="F246" t="s">
        <v>1378</v>
      </c>
      <c r="G246" t="s">
        <v>1374</v>
      </c>
      <c r="H246" t="s">
        <v>170</v>
      </c>
    </row>
    <row r="247" spans="1:8" ht="11.25">
      <c r="A247">
        <v>246</v>
      </c>
      <c r="B247" t="s">
        <v>1007</v>
      </c>
      <c r="C247" t="s">
        <v>1019</v>
      </c>
      <c r="D247" t="s">
        <v>1020</v>
      </c>
      <c r="E247" t="s">
        <v>1379</v>
      </c>
      <c r="F247" t="s">
        <v>1380</v>
      </c>
      <c r="G247" t="s">
        <v>1374</v>
      </c>
      <c r="H247" t="s">
        <v>170</v>
      </c>
    </row>
    <row r="248" spans="1:8" ht="11.25">
      <c r="A248">
        <v>247</v>
      </c>
      <c r="B248" t="s">
        <v>1007</v>
      </c>
      <c r="C248" t="s">
        <v>1021</v>
      </c>
      <c r="D248" t="s">
        <v>1022</v>
      </c>
      <c r="E248" t="s">
        <v>1381</v>
      </c>
      <c r="F248" t="s">
        <v>1382</v>
      </c>
      <c r="G248" t="s">
        <v>1374</v>
      </c>
      <c r="H248" t="s">
        <v>170</v>
      </c>
    </row>
    <row r="249" spans="1:8" ht="11.25">
      <c r="A249">
        <v>248</v>
      </c>
      <c r="B249" t="s">
        <v>1007</v>
      </c>
      <c r="C249" t="s">
        <v>1023</v>
      </c>
      <c r="D249" t="s">
        <v>1024</v>
      </c>
      <c r="E249" t="s">
        <v>1383</v>
      </c>
      <c r="F249" t="s">
        <v>1384</v>
      </c>
      <c r="G249" t="s">
        <v>1374</v>
      </c>
      <c r="H249" t="s">
        <v>170</v>
      </c>
    </row>
    <row r="250" spans="1:8" ht="11.25">
      <c r="A250">
        <v>249</v>
      </c>
      <c r="B250" t="s">
        <v>1007</v>
      </c>
      <c r="C250" t="s">
        <v>1025</v>
      </c>
      <c r="D250" t="s">
        <v>1026</v>
      </c>
      <c r="E250" t="s">
        <v>1277</v>
      </c>
      <c r="F250" t="s">
        <v>1278</v>
      </c>
      <c r="G250" t="s">
        <v>1279</v>
      </c>
      <c r="H250" t="s">
        <v>170</v>
      </c>
    </row>
    <row r="251" spans="1:8" ht="11.25">
      <c r="A251">
        <v>250</v>
      </c>
      <c r="B251" t="s">
        <v>1007</v>
      </c>
      <c r="C251" t="s">
        <v>1025</v>
      </c>
      <c r="D251" t="s">
        <v>1026</v>
      </c>
      <c r="E251" t="s">
        <v>1385</v>
      </c>
      <c r="F251" t="s">
        <v>1386</v>
      </c>
      <c r="G251" t="s">
        <v>1374</v>
      </c>
      <c r="H251" t="s">
        <v>170</v>
      </c>
    </row>
    <row r="252" spans="1:8" ht="11.25">
      <c r="A252">
        <v>251</v>
      </c>
      <c r="B252" t="s">
        <v>1007</v>
      </c>
      <c r="C252" t="s">
        <v>1027</v>
      </c>
      <c r="D252" t="s">
        <v>1028</v>
      </c>
      <c r="E252" t="s">
        <v>1277</v>
      </c>
      <c r="F252" t="s">
        <v>1278</v>
      </c>
      <c r="G252" t="s">
        <v>1279</v>
      </c>
      <c r="H252" t="s">
        <v>170</v>
      </c>
    </row>
    <row r="253" spans="1:8" ht="11.25">
      <c r="A253">
        <v>252</v>
      </c>
      <c r="B253" t="s">
        <v>1007</v>
      </c>
      <c r="C253" t="s">
        <v>1029</v>
      </c>
      <c r="D253" t="s">
        <v>1030</v>
      </c>
      <c r="E253" t="s">
        <v>1387</v>
      </c>
      <c r="F253" t="s">
        <v>1388</v>
      </c>
      <c r="G253" t="s">
        <v>1374</v>
      </c>
      <c r="H253" t="s">
        <v>170</v>
      </c>
    </row>
    <row r="254" spans="1:8" ht="11.25">
      <c r="A254">
        <v>253</v>
      </c>
      <c r="B254" t="s">
        <v>1007</v>
      </c>
      <c r="C254" t="s">
        <v>1031</v>
      </c>
      <c r="D254" t="s">
        <v>1032</v>
      </c>
      <c r="E254" t="s">
        <v>1389</v>
      </c>
      <c r="F254" t="s">
        <v>1390</v>
      </c>
      <c r="G254" t="s">
        <v>1374</v>
      </c>
      <c r="H254" t="s">
        <v>170</v>
      </c>
    </row>
    <row r="255" spans="1:8" ht="11.25">
      <c r="A255">
        <v>254</v>
      </c>
      <c r="B255" t="s">
        <v>1033</v>
      </c>
      <c r="C255" t="s">
        <v>1035</v>
      </c>
      <c r="D255" t="s">
        <v>1036</v>
      </c>
      <c r="E255" t="s">
        <v>1391</v>
      </c>
      <c r="F255" t="s">
        <v>1392</v>
      </c>
      <c r="G255" t="s">
        <v>1393</v>
      </c>
      <c r="H255" t="s">
        <v>171</v>
      </c>
    </row>
    <row r="256" spans="1:8" ht="11.25">
      <c r="A256">
        <v>255</v>
      </c>
      <c r="B256" t="s">
        <v>1033</v>
      </c>
      <c r="C256" t="s">
        <v>1035</v>
      </c>
      <c r="D256" t="s">
        <v>1036</v>
      </c>
      <c r="E256" t="s">
        <v>1283</v>
      </c>
      <c r="F256" t="s">
        <v>1284</v>
      </c>
      <c r="G256" t="s">
        <v>1285</v>
      </c>
      <c r="H256" t="s">
        <v>170</v>
      </c>
    </row>
    <row r="257" spans="1:8" ht="11.25">
      <c r="A257">
        <v>256</v>
      </c>
      <c r="B257" t="s">
        <v>1033</v>
      </c>
      <c r="C257" t="s">
        <v>1035</v>
      </c>
      <c r="D257" t="s">
        <v>1036</v>
      </c>
      <c r="E257" t="s">
        <v>1286</v>
      </c>
      <c r="F257" t="s">
        <v>1287</v>
      </c>
      <c r="G257" t="s">
        <v>1288</v>
      </c>
      <c r="H257" t="s">
        <v>170</v>
      </c>
    </row>
    <row r="258" spans="1:8" ht="11.25">
      <c r="A258">
        <v>257</v>
      </c>
      <c r="B258" t="s">
        <v>1033</v>
      </c>
      <c r="C258" t="s">
        <v>1037</v>
      </c>
      <c r="D258" t="s">
        <v>1038</v>
      </c>
      <c r="E258" t="s">
        <v>1394</v>
      </c>
      <c r="F258" t="s">
        <v>1395</v>
      </c>
      <c r="G258" t="s">
        <v>1393</v>
      </c>
      <c r="H258" t="s">
        <v>170</v>
      </c>
    </row>
    <row r="259" spans="1:8" ht="11.25">
      <c r="A259">
        <v>258</v>
      </c>
      <c r="B259" t="s">
        <v>1033</v>
      </c>
      <c r="C259" t="s">
        <v>1039</v>
      </c>
      <c r="D259" t="s">
        <v>1040</v>
      </c>
      <c r="E259" t="s">
        <v>1277</v>
      </c>
      <c r="F259" t="s">
        <v>1278</v>
      </c>
      <c r="G259" t="s">
        <v>1279</v>
      </c>
      <c r="H259" t="s">
        <v>170</v>
      </c>
    </row>
    <row r="260" spans="1:8" ht="11.25">
      <c r="A260">
        <v>259</v>
      </c>
      <c r="B260" t="s">
        <v>1033</v>
      </c>
      <c r="C260" t="s">
        <v>1041</v>
      </c>
      <c r="D260" t="s">
        <v>1042</v>
      </c>
      <c r="E260" t="s">
        <v>1277</v>
      </c>
      <c r="F260" t="s">
        <v>1278</v>
      </c>
      <c r="G260" t="s">
        <v>1279</v>
      </c>
      <c r="H260" t="s">
        <v>170</v>
      </c>
    </row>
    <row r="261" spans="1:8" ht="11.25">
      <c r="A261">
        <v>260</v>
      </c>
      <c r="B261" t="s">
        <v>1033</v>
      </c>
      <c r="C261" t="s">
        <v>1043</v>
      </c>
      <c r="D261" t="s">
        <v>1044</v>
      </c>
      <c r="E261" t="s">
        <v>1396</v>
      </c>
      <c r="F261" t="s">
        <v>1397</v>
      </c>
      <c r="G261" t="s">
        <v>1393</v>
      </c>
      <c r="H261" t="s">
        <v>170</v>
      </c>
    </row>
    <row r="262" spans="1:8" ht="11.25">
      <c r="A262">
        <v>261</v>
      </c>
      <c r="B262" t="s">
        <v>1033</v>
      </c>
      <c r="C262" t="s">
        <v>1045</v>
      </c>
      <c r="D262" t="s">
        <v>1046</v>
      </c>
      <c r="E262" t="s">
        <v>1277</v>
      </c>
      <c r="F262" t="s">
        <v>1278</v>
      </c>
      <c r="G262" t="s">
        <v>1279</v>
      </c>
      <c r="H262" t="s">
        <v>170</v>
      </c>
    </row>
    <row r="263" spans="1:8" ht="11.25">
      <c r="A263">
        <v>262</v>
      </c>
      <c r="B263" t="s">
        <v>1033</v>
      </c>
      <c r="C263" t="s">
        <v>1047</v>
      </c>
      <c r="D263" t="s">
        <v>1048</v>
      </c>
      <c r="E263" t="s">
        <v>1277</v>
      </c>
      <c r="F263" t="s">
        <v>1278</v>
      </c>
      <c r="G263" t="s">
        <v>1279</v>
      </c>
      <c r="H263" t="s">
        <v>170</v>
      </c>
    </row>
    <row r="264" spans="1:8" ht="11.25">
      <c r="A264">
        <v>263</v>
      </c>
      <c r="B264" t="s">
        <v>1033</v>
      </c>
      <c r="C264" t="s">
        <v>1049</v>
      </c>
      <c r="D264" t="s">
        <v>1050</v>
      </c>
      <c r="E264" t="s">
        <v>1277</v>
      </c>
      <c r="F264" t="s">
        <v>1278</v>
      </c>
      <c r="G264" t="s">
        <v>1279</v>
      </c>
      <c r="H264" t="s">
        <v>170</v>
      </c>
    </row>
    <row r="265" spans="1:8" ht="11.25">
      <c r="A265">
        <v>264</v>
      </c>
      <c r="B265" t="s">
        <v>1033</v>
      </c>
      <c r="C265" t="s">
        <v>1051</v>
      </c>
      <c r="D265" t="s">
        <v>1052</v>
      </c>
      <c r="E265" t="s">
        <v>1277</v>
      </c>
      <c r="F265" t="s">
        <v>1278</v>
      </c>
      <c r="G265" t="s">
        <v>1279</v>
      </c>
      <c r="H265" t="s">
        <v>170</v>
      </c>
    </row>
    <row r="266" spans="1:8" ht="11.25">
      <c r="A266">
        <v>265</v>
      </c>
      <c r="B266" t="s">
        <v>1033</v>
      </c>
      <c r="C266" t="s">
        <v>1053</v>
      </c>
      <c r="D266" t="s">
        <v>1054</v>
      </c>
      <c r="E266" t="s">
        <v>1277</v>
      </c>
      <c r="F266" t="s">
        <v>1278</v>
      </c>
      <c r="G266" t="s">
        <v>1279</v>
      </c>
      <c r="H266" t="s">
        <v>170</v>
      </c>
    </row>
    <row r="267" spans="1:8" ht="11.25">
      <c r="A267">
        <v>266</v>
      </c>
      <c r="B267" t="s">
        <v>1033</v>
      </c>
      <c r="C267" t="s">
        <v>1055</v>
      </c>
      <c r="D267" t="s">
        <v>1056</v>
      </c>
      <c r="E267" t="s">
        <v>1398</v>
      </c>
      <c r="F267" t="s">
        <v>1399</v>
      </c>
      <c r="G267" t="s">
        <v>1393</v>
      </c>
      <c r="H267" t="s">
        <v>170</v>
      </c>
    </row>
    <row r="268" spans="1:8" ht="11.25">
      <c r="A268">
        <v>267</v>
      </c>
      <c r="B268" t="s">
        <v>1033</v>
      </c>
      <c r="C268" t="s">
        <v>1057</v>
      </c>
      <c r="D268" t="s">
        <v>1058</v>
      </c>
      <c r="E268" t="s">
        <v>1277</v>
      </c>
      <c r="F268" t="s">
        <v>1278</v>
      </c>
      <c r="G268" t="s">
        <v>1279</v>
      </c>
      <c r="H268" t="s">
        <v>170</v>
      </c>
    </row>
    <row r="269" spans="1:8" ht="11.25">
      <c r="A269">
        <v>268</v>
      </c>
      <c r="B269" t="s">
        <v>1059</v>
      </c>
      <c r="C269" t="s">
        <v>1063</v>
      </c>
      <c r="D269" t="s">
        <v>1064</v>
      </c>
      <c r="E269" t="s">
        <v>1277</v>
      </c>
      <c r="F269" t="s">
        <v>1278</v>
      </c>
      <c r="G269" t="s">
        <v>1279</v>
      </c>
      <c r="H269" t="s">
        <v>170</v>
      </c>
    </row>
    <row r="270" spans="1:8" ht="11.25">
      <c r="A270">
        <v>269</v>
      </c>
      <c r="B270" t="s">
        <v>1059</v>
      </c>
      <c r="C270" t="s">
        <v>1065</v>
      </c>
      <c r="D270" t="s">
        <v>1066</v>
      </c>
      <c r="E270" t="s">
        <v>1400</v>
      </c>
      <c r="F270" t="s">
        <v>1401</v>
      </c>
      <c r="G270" t="s">
        <v>1402</v>
      </c>
      <c r="H270" t="s">
        <v>170</v>
      </c>
    </row>
    <row r="271" spans="1:8" ht="11.25">
      <c r="A271">
        <v>270</v>
      </c>
      <c r="B271" t="s">
        <v>1059</v>
      </c>
      <c r="C271" t="s">
        <v>1067</v>
      </c>
      <c r="D271" t="s">
        <v>1068</v>
      </c>
      <c r="E271" t="s">
        <v>1277</v>
      </c>
      <c r="F271" t="s">
        <v>1278</v>
      </c>
      <c r="G271" t="s">
        <v>1279</v>
      </c>
      <c r="H271" t="s">
        <v>170</v>
      </c>
    </row>
    <row r="272" spans="1:8" ht="11.25">
      <c r="A272">
        <v>271</v>
      </c>
      <c r="B272" t="s">
        <v>1059</v>
      </c>
      <c r="C272" t="s">
        <v>1069</v>
      </c>
      <c r="D272" t="s">
        <v>1070</v>
      </c>
      <c r="E272" t="s">
        <v>1277</v>
      </c>
      <c r="F272" t="s">
        <v>1278</v>
      </c>
      <c r="G272" t="s">
        <v>1279</v>
      </c>
      <c r="H272" t="s">
        <v>170</v>
      </c>
    </row>
    <row r="273" spans="1:8" ht="11.25">
      <c r="A273">
        <v>272</v>
      </c>
      <c r="B273" t="s">
        <v>1059</v>
      </c>
      <c r="C273" t="s">
        <v>1071</v>
      </c>
      <c r="D273" t="s">
        <v>1072</v>
      </c>
      <c r="E273" t="s">
        <v>1277</v>
      </c>
      <c r="F273" t="s">
        <v>1278</v>
      </c>
      <c r="G273" t="s">
        <v>1279</v>
      </c>
      <c r="H273" t="s">
        <v>170</v>
      </c>
    </row>
    <row r="274" spans="1:8" ht="11.25">
      <c r="A274">
        <v>273</v>
      </c>
      <c r="B274" t="s">
        <v>1059</v>
      </c>
      <c r="C274" t="s">
        <v>1075</v>
      </c>
      <c r="D274" t="s">
        <v>1076</v>
      </c>
      <c r="E274" t="s">
        <v>1277</v>
      </c>
      <c r="F274" t="s">
        <v>1278</v>
      </c>
      <c r="G274" t="s">
        <v>1279</v>
      </c>
      <c r="H274" t="s">
        <v>170</v>
      </c>
    </row>
    <row r="275" spans="1:8" ht="11.25">
      <c r="A275">
        <v>274</v>
      </c>
      <c r="B275" t="s">
        <v>1077</v>
      </c>
      <c r="C275" t="s">
        <v>1079</v>
      </c>
      <c r="D275" t="s">
        <v>1080</v>
      </c>
      <c r="E275" t="s">
        <v>1403</v>
      </c>
      <c r="F275" t="s">
        <v>1404</v>
      </c>
      <c r="G275" t="s">
        <v>1405</v>
      </c>
      <c r="H275" t="s">
        <v>170</v>
      </c>
    </row>
    <row r="276" spans="1:8" ht="11.25">
      <c r="A276">
        <v>275</v>
      </c>
      <c r="B276" t="s">
        <v>1077</v>
      </c>
      <c r="C276" t="s">
        <v>1081</v>
      </c>
      <c r="D276" t="s">
        <v>1082</v>
      </c>
      <c r="E276" t="s">
        <v>1277</v>
      </c>
      <c r="F276" t="s">
        <v>1278</v>
      </c>
      <c r="G276" t="s">
        <v>1279</v>
      </c>
      <c r="H276" t="s">
        <v>170</v>
      </c>
    </row>
    <row r="277" spans="1:8" ht="11.25">
      <c r="A277">
        <v>276</v>
      </c>
      <c r="B277" t="s">
        <v>1077</v>
      </c>
      <c r="C277" t="s">
        <v>1081</v>
      </c>
      <c r="D277" t="s">
        <v>1082</v>
      </c>
      <c r="E277" t="s">
        <v>1283</v>
      </c>
      <c r="F277" t="s">
        <v>1284</v>
      </c>
      <c r="G277" t="s">
        <v>1285</v>
      </c>
      <c r="H277" t="s">
        <v>170</v>
      </c>
    </row>
    <row r="278" spans="1:8" ht="11.25">
      <c r="A278">
        <v>277</v>
      </c>
      <c r="B278" t="s">
        <v>1077</v>
      </c>
      <c r="C278" t="s">
        <v>1081</v>
      </c>
      <c r="D278" t="s">
        <v>1082</v>
      </c>
      <c r="E278" t="s">
        <v>1286</v>
      </c>
      <c r="F278" t="s">
        <v>1287</v>
      </c>
      <c r="G278" t="s">
        <v>1288</v>
      </c>
      <c r="H278" t="s">
        <v>170</v>
      </c>
    </row>
    <row r="279" spans="1:8" ht="11.25">
      <c r="A279">
        <v>278</v>
      </c>
      <c r="B279" t="s">
        <v>1077</v>
      </c>
      <c r="C279" t="s">
        <v>1083</v>
      </c>
      <c r="D279" t="s">
        <v>1084</v>
      </c>
      <c r="E279" t="s">
        <v>1406</v>
      </c>
      <c r="F279" t="s">
        <v>1407</v>
      </c>
      <c r="G279" t="s">
        <v>1405</v>
      </c>
      <c r="H279" t="s">
        <v>170</v>
      </c>
    </row>
    <row r="280" spans="1:8" ht="11.25">
      <c r="A280">
        <v>279</v>
      </c>
      <c r="B280" t="s">
        <v>1077</v>
      </c>
      <c r="C280" t="s">
        <v>1085</v>
      </c>
      <c r="D280" t="s">
        <v>1086</v>
      </c>
      <c r="E280" t="s">
        <v>1277</v>
      </c>
      <c r="F280" t="s">
        <v>1278</v>
      </c>
      <c r="G280" t="s">
        <v>1279</v>
      </c>
      <c r="H280" t="s">
        <v>170</v>
      </c>
    </row>
    <row r="281" spans="1:8" ht="11.25">
      <c r="A281">
        <v>280</v>
      </c>
      <c r="B281" t="s">
        <v>1077</v>
      </c>
      <c r="C281" t="s">
        <v>1085</v>
      </c>
      <c r="D281" t="s">
        <v>1086</v>
      </c>
      <c r="E281" t="s">
        <v>1408</v>
      </c>
      <c r="F281" t="s">
        <v>1409</v>
      </c>
      <c r="G281" t="s">
        <v>1405</v>
      </c>
      <c r="H281" t="s">
        <v>170</v>
      </c>
    </row>
    <row r="282" spans="1:8" ht="11.25">
      <c r="A282">
        <v>281</v>
      </c>
      <c r="B282" t="s">
        <v>1077</v>
      </c>
      <c r="C282" t="s">
        <v>1087</v>
      </c>
      <c r="D282" t="s">
        <v>1088</v>
      </c>
      <c r="E282" t="s">
        <v>1277</v>
      </c>
      <c r="F282" t="s">
        <v>1278</v>
      </c>
      <c r="G282" t="s">
        <v>1279</v>
      </c>
      <c r="H282" t="s">
        <v>170</v>
      </c>
    </row>
    <row r="283" spans="1:8" ht="11.25">
      <c r="A283">
        <v>282</v>
      </c>
      <c r="B283" t="s">
        <v>1077</v>
      </c>
      <c r="C283" t="s">
        <v>1089</v>
      </c>
      <c r="D283" t="s">
        <v>1090</v>
      </c>
      <c r="E283" t="s">
        <v>1410</v>
      </c>
      <c r="F283" t="s">
        <v>1411</v>
      </c>
      <c r="G283" t="s">
        <v>1405</v>
      </c>
      <c r="H283" t="s">
        <v>170</v>
      </c>
    </row>
    <row r="284" spans="1:8" ht="11.25">
      <c r="A284">
        <v>283</v>
      </c>
      <c r="B284" t="s">
        <v>1077</v>
      </c>
      <c r="C284" t="s">
        <v>1091</v>
      </c>
      <c r="D284" t="s">
        <v>1092</v>
      </c>
      <c r="E284" t="s">
        <v>1277</v>
      </c>
      <c r="F284" t="s">
        <v>1278</v>
      </c>
      <c r="G284" t="s">
        <v>1279</v>
      </c>
      <c r="H284" t="s">
        <v>170</v>
      </c>
    </row>
    <row r="285" spans="1:8" ht="11.25">
      <c r="A285">
        <v>284</v>
      </c>
      <c r="B285" t="s">
        <v>1077</v>
      </c>
      <c r="C285" t="s">
        <v>1093</v>
      </c>
      <c r="D285" t="s">
        <v>1094</v>
      </c>
      <c r="E285" t="s">
        <v>1277</v>
      </c>
      <c r="F285" t="s">
        <v>1278</v>
      </c>
      <c r="G285" t="s">
        <v>1279</v>
      </c>
      <c r="H285" t="s">
        <v>170</v>
      </c>
    </row>
    <row r="286" spans="1:8" ht="11.25">
      <c r="A286">
        <v>285</v>
      </c>
      <c r="B286" t="s">
        <v>1077</v>
      </c>
      <c r="C286" t="s">
        <v>1093</v>
      </c>
      <c r="D286" t="s">
        <v>1094</v>
      </c>
      <c r="E286" t="s">
        <v>1412</v>
      </c>
      <c r="F286" t="s">
        <v>1413</v>
      </c>
      <c r="G286" t="s">
        <v>1405</v>
      </c>
      <c r="H286" t="s">
        <v>170</v>
      </c>
    </row>
    <row r="287" spans="1:8" ht="11.25">
      <c r="A287">
        <v>286</v>
      </c>
      <c r="B287" t="s">
        <v>1077</v>
      </c>
      <c r="C287" t="s">
        <v>1095</v>
      </c>
      <c r="D287" t="s">
        <v>1096</v>
      </c>
      <c r="E287" t="s">
        <v>1414</v>
      </c>
      <c r="F287" t="s">
        <v>1415</v>
      </c>
      <c r="G287" t="s">
        <v>1405</v>
      </c>
      <c r="H287" t="s">
        <v>170</v>
      </c>
    </row>
    <row r="288" spans="1:8" ht="11.25">
      <c r="A288">
        <v>287</v>
      </c>
      <c r="B288" t="s">
        <v>1077</v>
      </c>
      <c r="C288" t="s">
        <v>1097</v>
      </c>
      <c r="D288" t="s">
        <v>1098</v>
      </c>
      <c r="E288" t="s">
        <v>1277</v>
      </c>
      <c r="F288" t="s">
        <v>1278</v>
      </c>
      <c r="G288" t="s">
        <v>1279</v>
      </c>
      <c r="H288" t="s">
        <v>170</v>
      </c>
    </row>
    <row r="289" spans="1:8" ht="11.25">
      <c r="A289">
        <v>288</v>
      </c>
      <c r="B289" t="s">
        <v>1077</v>
      </c>
      <c r="C289" t="s">
        <v>1099</v>
      </c>
      <c r="D289" t="s">
        <v>1100</v>
      </c>
      <c r="E289" t="s">
        <v>1416</v>
      </c>
      <c r="F289" t="s">
        <v>1417</v>
      </c>
      <c r="G289" t="s">
        <v>1405</v>
      </c>
      <c r="H289" t="s">
        <v>170</v>
      </c>
    </row>
    <row r="290" spans="1:8" ht="11.25">
      <c r="A290">
        <v>289</v>
      </c>
      <c r="B290" t="s">
        <v>1077</v>
      </c>
      <c r="C290" t="s">
        <v>1101</v>
      </c>
      <c r="D290" t="s">
        <v>1102</v>
      </c>
      <c r="E290" t="s">
        <v>1277</v>
      </c>
      <c r="F290" t="s">
        <v>1278</v>
      </c>
      <c r="G290" t="s">
        <v>1279</v>
      </c>
      <c r="H290" t="s">
        <v>170</v>
      </c>
    </row>
    <row r="291" spans="1:8" ht="11.25">
      <c r="A291">
        <v>290</v>
      </c>
      <c r="B291" t="s">
        <v>1077</v>
      </c>
      <c r="C291" t="s">
        <v>1103</v>
      </c>
      <c r="D291" t="s">
        <v>1104</v>
      </c>
      <c r="E291" t="s">
        <v>1277</v>
      </c>
      <c r="F291" t="s">
        <v>1278</v>
      </c>
      <c r="G291" t="s">
        <v>1279</v>
      </c>
      <c r="H291" t="s">
        <v>170</v>
      </c>
    </row>
    <row r="292" spans="1:8" ht="11.25">
      <c r="A292">
        <v>291</v>
      </c>
      <c r="B292" t="s">
        <v>1105</v>
      </c>
      <c r="C292" t="s">
        <v>1107</v>
      </c>
      <c r="D292" t="s">
        <v>1108</v>
      </c>
      <c r="E292" t="s">
        <v>1277</v>
      </c>
      <c r="F292" t="s">
        <v>1278</v>
      </c>
      <c r="G292" t="s">
        <v>1279</v>
      </c>
      <c r="H292" t="s">
        <v>170</v>
      </c>
    </row>
    <row r="293" spans="1:8" ht="11.25">
      <c r="A293">
        <v>292</v>
      </c>
      <c r="B293" t="s">
        <v>1105</v>
      </c>
      <c r="C293" t="s">
        <v>1109</v>
      </c>
      <c r="D293" t="s">
        <v>1110</v>
      </c>
      <c r="E293" t="s">
        <v>1277</v>
      </c>
      <c r="F293" t="s">
        <v>1278</v>
      </c>
      <c r="G293" t="s">
        <v>1279</v>
      </c>
      <c r="H293" t="s">
        <v>170</v>
      </c>
    </row>
    <row r="294" spans="1:8" ht="11.25">
      <c r="A294">
        <v>293</v>
      </c>
      <c r="B294" t="s">
        <v>1105</v>
      </c>
      <c r="C294" t="s">
        <v>1109</v>
      </c>
      <c r="D294" t="s">
        <v>1110</v>
      </c>
      <c r="E294" t="s">
        <v>1283</v>
      </c>
      <c r="F294" t="s">
        <v>1284</v>
      </c>
      <c r="G294" t="s">
        <v>1285</v>
      </c>
      <c r="H294" t="s">
        <v>170</v>
      </c>
    </row>
    <row r="295" spans="1:8" ht="11.25">
      <c r="A295">
        <v>294</v>
      </c>
      <c r="B295" t="s">
        <v>1105</v>
      </c>
      <c r="C295" t="s">
        <v>1111</v>
      </c>
      <c r="D295" t="s">
        <v>1112</v>
      </c>
      <c r="E295" t="s">
        <v>1277</v>
      </c>
      <c r="F295" t="s">
        <v>1278</v>
      </c>
      <c r="G295" t="s">
        <v>1279</v>
      </c>
      <c r="H295" t="s">
        <v>170</v>
      </c>
    </row>
    <row r="296" spans="1:8" ht="11.25">
      <c r="A296">
        <v>295</v>
      </c>
      <c r="B296" t="s">
        <v>1105</v>
      </c>
      <c r="C296" t="s">
        <v>1113</v>
      </c>
      <c r="D296" t="s">
        <v>1114</v>
      </c>
      <c r="E296" t="s">
        <v>1277</v>
      </c>
      <c r="F296" t="s">
        <v>1278</v>
      </c>
      <c r="G296" t="s">
        <v>1279</v>
      </c>
      <c r="H296" t="s">
        <v>170</v>
      </c>
    </row>
    <row r="297" spans="1:8" ht="11.25">
      <c r="A297">
        <v>296</v>
      </c>
      <c r="B297" t="s">
        <v>1105</v>
      </c>
      <c r="C297" t="s">
        <v>1115</v>
      </c>
      <c r="D297" t="s">
        <v>1116</v>
      </c>
      <c r="E297" t="s">
        <v>1277</v>
      </c>
      <c r="F297" t="s">
        <v>1278</v>
      </c>
      <c r="G297" t="s">
        <v>1279</v>
      </c>
      <c r="H297" t="s">
        <v>170</v>
      </c>
    </row>
    <row r="298" spans="1:8" ht="11.25">
      <c r="A298">
        <v>297</v>
      </c>
      <c r="B298" t="s">
        <v>1105</v>
      </c>
      <c r="C298" t="s">
        <v>1117</v>
      </c>
      <c r="D298" t="s">
        <v>1118</v>
      </c>
      <c r="E298" t="s">
        <v>1277</v>
      </c>
      <c r="F298" t="s">
        <v>1278</v>
      </c>
      <c r="G298" t="s">
        <v>1279</v>
      </c>
      <c r="H298" t="s">
        <v>170</v>
      </c>
    </row>
    <row r="299" spans="1:8" ht="11.25">
      <c r="A299">
        <v>298</v>
      </c>
      <c r="B299" t="s">
        <v>1105</v>
      </c>
      <c r="C299" t="s">
        <v>1105</v>
      </c>
      <c r="D299" t="s">
        <v>1106</v>
      </c>
      <c r="E299" t="s">
        <v>1277</v>
      </c>
      <c r="F299" t="s">
        <v>1278</v>
      </c>
      <c r="G299" t="s">
        <v>1279</v>
      </c>
      <c r="H299" t="s">
        <v>170</v>
      </c>
    </row>
    <row r="300" spans="1:8" ht="11.25">
      <c r="A300">
        <v>299</v>
      </c>
      <c r="B300" t="s">
        <v>1105</v>
      </c>
      <c r="C300" t="s">
        <v>1119</v>
      </c>
      <c r="D300" t="s">
        <v>1120</v>
      </c>
      <c r="E300" t="s">
        <v>1277</v>
      </c>
      <c r="F300" t="s">
        <v>1278</v>
      </c>
      <c r="G300" t="s">
        <v>1279</v>
      </c>
      <c r="H300" t="s">
        <v>170</v>
      </c>
    </row>
    <row r="301" spans="1:8" ht="11.25">
      <c r="A301">
        <v>300</v>
      </c>
      <c r="B301" t="s">
        <v>1105</v>
      </c>
      <c r="C301" t="s">
        <v>1121</v>
      </c>
      <c r="D301" t="s">
        <v>1122</v>
      </c>
      <c r="E301" t="s">
        <v>1277</v>
      </c>
      <c r="F301" t="s">
        <v>1278</v>
      </c>
      <c r="G301" t="s">
        <v>1279</v>
      </c>
      <c r="H301" t="s">
        <v>170</v>
      </c>
    </row>
    <row r="302" spans="1:8" ht="11.25">
      <c r="A302">
        <v>301</v>
      </c>
      <c r="B302" t="s">
        <v>1105</v>
      </c>
      <c r="C302" t="s">
        <v>1121</v>
      </c>
      <c r="D302" t="s">
        <v>1122</v>
      </c>
      <c r="E302" t="s">
        <v>1418</v>
      </c>
      <c r="F302" t="s">
        <v>1419</v>
      </c>
      <c r="G302" t="s">
        <v>1420</v>
      </c>
      <c r="H302" t="s">
        <v>171</v>
      </c>
    </row>
    <row r="303" spans="1:8" ht="11.25">
      <c r="A303">
        <v>302</v>
      </c>
      <c r="B303" t="s">
        <v>1105</v>
      </c>
      <c r="C303" t="s">
        <v>1123</v>
      </c>
      <c r="D303" t="s">
        <v>1124</v>
      </c>
      <c r="E303" t="s">
        <v>1277</v>
      </c>
      <c r="F303" t="s">
        <v>1278</v>
      </c>
      <c r="G303" t="s">
        <v>1279</v>
      </c>
      <c r="H303" t="s">
        <v>170</v>
      </c>
    </row>
    <row r="304" spans="1:8" ht="11.25">
      <c r="A304">
        <v>303</v>
      </c>
      <c r="B304" t="s">
        <v>1105</v>
      </c>
      <c r="C304" t="s">
        <v>1125</v>
      </c>
      <c r="D304" t="s">
        <v>1126</v>
      </c>
      <c r="E304" t="s">
        <v>1277</v>
      </c>
      <c r="F304" t="s">
        <v>1278</v>
      </c>
      <c r="G304" t="s">
        <v>1279</v>
      </c>
      <c r="H304" t="s">
        <v>170</v>
      </c>
    </row>
    <row r="305" spans="1:8" ht="11.25">
      <c r="A305">
        <v>304</v>
      </c>
      <c r="B305" t="s">
        <v>1105</v>
      </c>
      <c r="C305" t="s">
        <v>1127</v>
      </c>
      <c r="D305" t="s">
        <v>1128</v>
      </c>
      <c r="E305" t="s">
        <v>1277</v>
      </c>
      <c r="F305" t="s">
        <v>1278</v>
      </c>
      <c r="G305" t="s">
        <v>1279</v>
      </c>
      <c r="H305" t="s">
        <v>170</v>
      </c>
    </row>
    <row r="306" spans="1:8" ht="11.25">
      <c r="A306">
        <v>305</v>
      </c>
      <c r="B306" t="s">
        <v>1105</v>
      </c>
      <c r="C306" t="s">
        <v>1129</v>
      </c>
      <c r="D306" t="s">
        <v>1130</v>
      </c>
      <c r="E306" t="s">
        <v>1277</v>
      </c>
      <c r="F306" t="s">
        <v>1278</v>
      </c>
      <c r="G306" t="s">
        <v>1279</v>
      </c>
      <c r="H306" t="s">
        <v>170</v>
      </c>
    </row>
    <row r="307" spans="1:8" ht="11.25">
      <c r="A307">
        <v>306</v>
      </c>
      <c r="B307" t="s">
        <v>1105</v>
      </c>
      <c r="C307" t="s">
        <v>1131</v>
      </c>
      <c r="D307" t="s">
        <v>1132</v>
      </c>
      <c r="E307" t="s">
        <v>1277</v>
      </c>
      <c r="F307" t="s">
        <v>1278</v>
      </c>
      <c r="G307" t="s">
        <v>1279</v>
      </c>
      <c r="H307" t="s">
        <v>170</v>
      </c>
    </row>
    <row r="308" spans="1:8" ht="11.25">
      <c r="A308">
        <v>307</v>
      </c>
      <c r="B308" t="s">
        <v>1105</v>
      </c>
      <c r="C308" t="s">
        <v>1133</v>
      </c>
      <c r="D308" t="s">
        <v>1134</v>
      </c>
      <c r="E308" t="s">
        <v>1277</v>
      </c>
      <c r="F308" t="s">
        <v>1278</v>
      </c>
      <c r="G308" t="s">
        <v>1279</v>
      </c>
      <c r="H308" t="s">
        <v>170</v>
      </c>
    </row>
    <row r="309" spans="1:8" ht="11.25">
      <c r="A309">
        <v>308</v>
      </c>
      <c r="B309" t="s">
        <v>1105</v>
      </c>
      <c r="C309" t="s">
        <v>1135</v>
      </c>
      <c r="D309" t="s">
        <v>1136</v>
      </c>
      <c r="E309" t="s">
        <v>1277</v>
      </c>
      <c r="F309" t="s">
        <v>1278</v>
      </c>
      <c r="G309" t="s">
        <v>1279</v>
      </c>
      <c r="H309" t="s">
        <v>170</v>
      </c>
    </row>
    <row r="310" spans="1:8" ht="11.25">
      <c r="A310">
        <v>309</v>
      </c>
      <c r="B310" t="s">
        <v>1137</v>
      </c>
      <c r="C310" t="s">
        <v>1139</v>
      </c>
      <c r="D310" t="s">
        <v>1140</v>
      </c>
      <c r="E310" t="s">
        <v>1421</v>
      </c>
      <c r="F310" t="s">
        <v>1422</v>
      </c>
      <c r="G310" t="s">
        <v>1368</v>
      </c>
      <c r="H310" t="s">
        <v>170</v>
      </c>
    </row>
    <row r="311" spans="1:8" ht="11.25">
      <c r="A311">
        <v>310</v>
      </c>
      <c r="B311" t="s">
        <v>1137</v>
      </c>
      <c r="C311" t="s">
        <v>1141</v>
      </c>
      <c r="D311" t="s">
        <v>1142</v>
      </c>
      <c r="E311" t="s">
        <v>1423</v>
      </c>
      <c r="F311" t="s">
        <v>1424</v>
      </c>
      <c r="G311" t="s">
        <v>1368</v>
      </c>
      <c r="H311" t="s">
        <v>171</v>
      </c>
    </row>
    <row r="312" spans="1:8" ht="11.25">
      <c r="A312">
        <v>311</v>
      </c>
      <c r="B312" t="s">
        <v>1137</v>
      </c>
      <c r="C312" t="s">
        <v>1141</v>
      </c>
      <c r="D312" t="s">
        <v>1142</v>
      </c>
      <c r="E312" t="s">
        <v>1286</v>
      </c>
      <c r="F312" t="s">
        <v>1287</v>
      </c>
      <c r="G312" t="s">
        <v>1288</v>
      </c>
      <c r="H312" t="s">
        <v>170</v>
      </c>
    </row>
    <row r="313" spans="1:8" ht="11.25">
      <c r="A313">
        <v>312</v>
      </c>
      <c r="B313" t="s">
        <v>1137</v>
      </c>
      <c r="C313" t="s">
        <v>1143</v>
      </c>
      <c r="D313" t="s">
        <v>1144</v>
      </c>
      <c r="E313" t="s">
        <v>1425</v>
      </c>
      <c r="F313" t="s">
        <v>1426</v>
      </c>
      <c r="G313" t="s">
        <v>1368</v>
      </c>
      <c r="H313" t="s">
        <v>170</v>
      </c>
    </row>
    <row r="314" spans="1:8" ht="11.25">
      <c r="A314">
        <v>313</v>
      </c>
      <c r="B314" t="s">
        <v>1137</v>
      </c>
      <c r="C314" t="s">
        <v>1147</v>
      </c>
      <c r="D314" t="s">
        <v>1148</v>
      </c>
      <c r="E314" t="s">
        <v>1427</v>
      </c>
      <c r="F314" t="s">
        <v>1428</v>
      </c>
      <c r="G314" t="s">
        <v>1368</v>
      </c>
      <c r="H314" t="s">
        <v>171</v>
      </c>
    </row>
    <row r="315" spans="1:8" ht="11.25">
      <c r="A315">
        <v>314</v>
      </c>
      <c r="B315" t="s">
        <v>1137</v>
      </c>
      <c r="C315" t="s">
        <v>1149</v>
      </c>
      <c r="D315" t="s">
        <v>1150</v>
      </c>
      <c r="E315" t="s">
        <v>1429</v>
      </c>
      <c r="F315" t="s">
        <v>1430</v>
      </c>
      <c r="G315" t="s">
        <v>1368</v>
      </c>
      <c r="H315" t="s">
        <v>170</v>
      </c>
    </row>
    <row r="316" spans="1:8" ht="11.25">
      <c r="A316">
        <v>315</v>
      </c>
      <c r="B316" t="s">
        <v>1137</v>
      </c>
      <c r="C316" t="s">
        <v>1151</v>
      </c>
      <c r="D316" t="s">
        <v>1152</v>
      </c>
      <c r="E316" t="s">
        <v>1431</v>
      </c>
      <c r="F316" t="s">
        <v>1432</v>
      </c>
      <c r="G316" t="s">
        <v>1368</v>
      </c>
      <c r="H316" t="s">
        <v>170</v>
      </c>
    </row>
    <row r="317" spans="1:8" ht="11.25">
      <c r="A317">
        <v>316</v>
      </c>
      <c r="B317" t="s">
        <v>1137</v>
      </c>
      <c r="C317" t="s">
        <v>1151</v>
      </c>
      <c r="D317" t="s">
        <v>1152</v>
      </c>
      <c r="E317" t="s">
        <v>1433</v>
      </c>
      <c r="F317" t="s">
        <v>1434</v>
      </c>
      <c r="G317" t="s">
        <v>1368</v>
      </c>
      <c r="H317" t="s">
        <v>170</v>
      </c>
    </row>
    <row r="318" spans="1:8" ht="11.25">
      <c r="A318">
        <v>317</v>
      </c>
      <c r="B318" t="s">
        <v>1137</v>
      </c>
      <c r="C318" t="s">
        <v>1151</v>
      </c>
      <c r="D318" t="s">
        <v>1152</v>
      </c>
      <c r="E318" t="s">
        <v>1286</v>
      </c>
      <c r="F318" t="s">
        <v>1287</v>
      </c>
      <c r="G318" t="s">
        <v>1288</v>
      </c>
      <c r="H318" t="s">
        <v>170</v>
      </c>
    </row>
    <row r="319" spans="1:8" ht="11.25">
      <c r="A319">
        <v>318</v>
      </c>
      <c r="B319" t="s">
        <v>1153</v>
      </c>
      <c r="C319" t="s">
        <v>1155</v>
      </c>
      <c r="D319" t="s">
        <v>1156</v>
      </c>
      <c r="E319" t="s">
        <v>1277</v>
      </c>
      <c r="F319" t="s">
        <v>1278</v>
      </c>
      <c r="G319" t="s">
        <v>1279</v>
      </c>
      <c r="H319" t="s">
        <v>170</v>
      </c>
    </row>
    <row r="320" spans="1:8" ht="11.25">
      <c r="A320">
        <v>319</v>
      </c>
      <c r="B320" t="s">
        <v>1153</v>
      </c>
      <c r="C320" t="s">
        <v>1157</v>
      </c>
      <c r="D320" t="s">
        <v>1158</v>
      </c>
      <c r="E320" t="s">
        <v>1277</v>
      </c>
      <c r="F320" t="s">
        <v>1278</v>
      </c>
      <c r="G320" t="s">
        <v>1279</v>
      </c>
      <c r="H320" t="s">
        <v>170</v>
      </c>
    </row>
    <row r="321" spans="1:8" ht="11.25">
      <c r="A321">
        <v>320</v>
      </c>
      <c r="B321" t="s">
        <v>1153</v>
      </c>
      <c r="C321" t="s">
        <v>1159</v>
      </c>
      <c r="D321" t="s">
        <v>1160</v>
      </c>
      <c r="E321" t="s">
        <v>1277</v>
      </c>
      <c r="F321" t="s">
        <v>1278</v>
      </c>
      <c r="G321" t="s">
        <v>1279</v>
      </c>
      <c r="H321" t="s">
        <v>170</v>
      </c>
    </row>
    <row r="322" spans="1:8" ht="11.25">
      <c r="A322">
        <v>321</v>
      </c>
      <c r="B322" t="s">
        <v>1153</v>
      </c>
      <c r="C322" t="s">
        <v>1161</v>
      </c>
      <c r="D322" t="s">
        <v>1162</v>
      </c>
      <c r="E322" t="s">
        <v>1277</v>
      </c>
      <c r="F322" t="s">
        <v>1278</v>
      </c>
      <c r="G322" t="s">
        <v>1279</v>
      </c>
      <c r="H322" t="s">
        <v>170</v>
      </c>
    </row>
    <row r="323" spans="1:8" ht="11.25">
      <c r="A323">
        <v>322</v>
      </c>
      <c r="B323" t="s">
        <v>1153</v>
      </c>
      <c r="C323" t="s">
        <v>1163</v>
      </c>
      <c r="D323" t="s">
        <v>1164</v>
      </c>
      <c r="E323" t="s">
        <v>1277</v>
      </c>
      <c r="F323" t="s">
        <v>1278</v>
      </c>
      <c r="G323" t="s">
        <v>1279</v>
      </c>
      <c r="H323" t="s">
        <v>170</v>
      </c>
    </row>
    <row r="324" spans="1:8" ht="11.25">
      <c r="A324">
        <v>323</v>
      </c>
      <c r="B324" t="s">
        <v>1153</v>
      </c>
      <c r="C324" t="s">
        <v>1165</v>
      </c>
      <c r="D324" t="s">
        <v>1166</v>
      </c>
      <c r="E324" t="s">
        <v>1277</v>
      </c>
      <c r="F324" t="s">
        <v>1278</v>
      </c>
      <c r="G324" t="s">
        <v>1279</v>
      </c>
      <c r="H324" t="s">
        <v>170</v>
      </c>
    </row>
    <row r="325" spans="1:8" ht="11.25">
      <c r="A325">
        <v>324</v>
      </c>
      <c r="B325" t="s">
        <v>1153</v>
      </c>
      <c r="C325" t="s">
        <v>1153</v>
      </c>
      <c r="D325" t="s">
        <v>1154</v>
      </c>
      <c r="E325" t="s">
        <v>1277</v>
      </c>
      <c r="F325" t="s">
        <v>1278</v>
      </c>
      <c r="G325" t="s">
        <v>1279</v>
      </c>
      <c r="H325" t="s">
        <v>170</v>
      </c>
    </row>
    <row r="326" spans="1:8" ht="11.25">
      <c r="A326">
        <v>325</v>
      </c>
      <c r="B326" t="s">
        <v>1153</v>
      </c>
      <c r="C326" t="s">
        <v>1167</v>
      </c>
      <c r="D326" t="s">
        <v>1168</v>
      </c>
      <c r="E326" t="s">
        <v>1277</v>
      </c>
      <c r="F326" t="s">
        <v>1278</v>
      </c>
      <c r="G326" t="s">
        <v>1279</v>
      </c>
      <c r="H326" t="s">
        <v>170</v>
      </c>
    </row>
    <row r="327" spans="1:8" ht="11.25">
      <c r="A327">
        <v>326</v>
      </c>
      <c r="B327" t="s">
        <v>1169</v>
      </c>
      <c r="C327" t="s">
        <v>1171</v>
      </c>
      <c r="D327" t="s">
        <v>1172</v>
      </c>
      <c r="E327" t="s">
        <v>1277</v>
      </c>
      <c r="F327" t="s">
        <v>1278</v>
      </c>
      <c r="G327" t="s">
        <v>1279</v>
      </c>
      <c r="H327" t="s">
        <v>170</v>
      </c>
    </row>
    <row r="328" spans="1:8" ht="11.25">
      <c r="A328">
        <v>327</v>
      </c>
      <c r="B328" t="s">
        <v>1169</v>
      </c>
      <c r="C328" t="s">
        <v>1173</v>
      </c>
      <c r="D328" t="s">
        <v>1174</v>
      </c>
      <c r="E328" t="s">
        <v>1277</v>
      </c>
      <c r="F328" t="s">
        <v>1278</v>
      </c>
      <c r="G328" t="s">
        <v>1279</v>
      </c>
      <c r="H328" t="s">
        <v>170</v>
      </c>
    </row>
    <row r="329" spans="1:8" ht="11.25">
      <c r="A329">
        <v>328</v>
      </c>
      <c r="B329" t="s">
        <v>1169</v>
      </c>
      <c r="C329" t="s">
        <v>1175</v>
      </c>
      <c r="D329" t="s">
        <v>1176</v>
      </c>
      <c r="E329" t="s">
        <v>1277</v>
      </c>
      <c r="F329" t="s">
        <v>1278</v>
      </c>
      <c r="G329" t="s">
        <v>1279</v>
      </c>
      <c r="H329" t="s">
        <v>170</v>
      </c>
    </row>
    <row r="330" spans="1:8" ht="11.25">
      <c r="A330">
        <v>329</v>
      </c>
      <c r="B330" t="s">
        <v>1169</v>
      </c>
      <c r="C330" t="s">
        <v>1177</v>
      </c>
      <c r="D330" t="s">
        <v>1178</v>
      </c>
      <c r="E330" t="s">
        <v>1277</v>
      </c>
      <c r="F330" t="s">
        <v>1278</v>
      </c>
      <c r="G330" t="s">
        <v>1279</v>
      </c>
      <c r="H330" t="s">
        <v>170</v>
      </c>
    </row>
    <row r="331" spans="1:8" ht="11.25">
      <c r="A331">
        <v>330</v>
      </c>
      <c r="B331" t="s">
        <v>1169</v>
      </c>
      <c r="C331" t="s">
        <v>1179</v>
      </c>
      <c r="D331" t="s">
        <v>1180</v>
      </c>
      <c r="E331" t="s">
        <v>1277</v>
      </c>
      <c r="F331" t="s">
        <v>1278</v>
      </c>
      <c r="G331" t="s">
        <v>1279</v>
      </c>
      <c r="H331" t="s">
        <v>170</v>
      </c>
    </row>
    <row r="332" spans="1:8" ht="11.25">
      <c r="A332">
        <v>331</v>
      </c>
      <c r="B332" t="s">
        <v>1169</v>
      </c>
      <c r="C332" t="s">
        <v>1169</v>
      </c>
      <c r="D332" t="s">
        <v>1170</v>
      </c>
      <c r="E332" t="s">
        <v>1277</v>
      </c>
      <c r="F332" t="s">
        <v>1278</v>
      </c>
      <c r="G332" t="s">
        <v>1279</v>
      </c>
      <c r="H332" t="s">
        <v>170</v>
      </c>
    </row>
    <row r="333" spans="1:8" ht="11.25">
      <c r="A333">
        <v>332</v>
      </c>
      <c r="B333" t="s">
        <v>1169</v>
      </c>
      <c r="C333" t="s">
        <v>1181</v>
      </c>
      <c r="D333" t="s">
        <v>1182</v>
      </c>
      <c r="E333" t="s">
        <v>1277</v>
      </c>
      <c r="F333" t="s">
        <v>1278</v>
      </c>
      <c r="G333" t="s">
        <v>1279</v>
      </c>
      <c r="H333" t="s">
        <v>170</v>
      </c>
    </row>
    <row r="334" spans="1:8" ht="11.25">
      <c r="A334">
        <v>333</v>
      </c>
      <c r="B334" t="s">
        <v>1183</v>
      </c>
      <c r="C334" t="s">
        <v>959</v>
      </c>
      <c r="D334" t="s">
        <v>1185</v>
      </c>
      <c r="E334" t="s">
        <v>1277</v>
      </c>
      <c r="F334" t="s">
        <v>1278</v>
      </c>
      <c r="G334" t="s">
        <v>1279</v>
      </c>
      <c r="H334" t="s">
        <v>170</v>
      </c>
    </row>
    <row r="335" spans="1:8" ht="11.25">
      <c r="A335">
        <v>334</v>
      </c>
      <c r="B335" t="s">
        <v>1183</v>
      </c>
      <c r="C335" t="s">
        <v>1186</v>
      </c>
      <c r="D335" t="s">
        <v>1187</v>
      </c>
      <c r="E335" t="s">
        <v>1277</v>
      </c>
      <c r="F335" t="s">
        <v>1278</v>
      </c>
      <c r="G335" t="s">
        <v>1279</v>
      </c>
      <c r="H335" t="s">
        <v>170</v>
      </c>
    </row>
    <row r="336" spans="1:8" ht="11.25">
      <c r="A336">
        <v>335</v>
      </c>
      <c r="B336" t="s">
        <v>1183</v>
      </c>
      <c r="C336" t="s">
        <v>1188</v>
      </c>
      <c r="D336" t="s">
        <v>1189</v>
      </c>
      <c r="E336" t="s">
        <v>1277</v>
      </c>
      <c r="F336" t="s">
        <v>1278</v>
      </c>
      <c r="G336" t="s">
        <v>1279</v>
      </c>
      <c r="H336" t="s">
        <v>170</v>
      </c>
    </row>
    <row r="337" spans="1:8" ht="11.25">
      <c r="A337">
        <v>336</v>
      </c>
      <c r="B337" t="s">
        <v>1183</v>
      </c>
      <c r="C337" t="s">
        <v>1190</v>
      </c>
      <c r="D337" t="s">
        <v>1191</v>
      </c>
      <c r="E337" t="s">
        <v>1277</v>
      </c>
      <c r="F337" t="s">
        <v>1278</v>
      </c>
      <c r="G337" t="s">
        <v>1279</v>
      </c>
      <c r="H337" t="s">
        <v>170</v>
      </c>
    </row>
    <row r="338" spans="1:8" ht="11.25">
      <c r="A338">
        <v>337</v>
      </c>
      <c r="B338" t="s">
        <v>1183</v>
      </c>
      <c r="C338" t="s">
        <v>1192</v>
      </c>
      <c r="D338" t="s">
        <v>1193</v>
      </c>
      <c r="E338" t="s">
        <v>1277</v>
      </c>
      <c r="F338" t="s">
        <v>1278</v>
      </c>
      <c r="G338" t="s">
        <v>1279</v>
      </c>
      <c r="H338" t="s">
        <v>170</v>
      </c>
    </row>
    <row r="339" spans="1:8" ht="11.25">
      <c r="A339">
        <v>338</v>
      </c>
      <c r="B339" t="s">
        <v>1183</v>
      </c>
      <c r="C339" t="s">
        <v>1194</v>
      </c>
      <c r="D339" t="s">
        <v>1195</v>
      </c>
      <c r="E339" t="s">
        <v>1277</v>
      </c>
      <c r="F339" t="s">
        <v>1278</v>
      </c>
      <c r="G339" t="s">
        <v>1279</v>
      </c>
      <c r="H339" t="s">
        <v>170</v>
      </c>
    </row>
    <row r="340" spans="1:8" ht="11.25">
      <c r="A340">
        <v>339</v>
      </c>
      <c r="B340" t="s">
        <v>1183</v>
      </c>
      <c r="C340" t="s">
        <v>1196</v>
      </c>
      <c r="D340" t="s">
        <v>1197</v>
      </c>
      <c r="E340" t="s">
        <v>1277</v>
      </c>
      <c r="F340" t="s">
        <v>1278</v>
      </c>
      <c r="G340" t="s">
        <v>1279</v>
      </c>
      <c r="H340" t="s">
        <v>170</v>
      </c>
    </row>
    <row r="341" spans="1:8" ht="11.25">
      <c r="A341">
        <v>340</v>
      </c>
      <c r="B341" t="s">
        <v>1183</v>
      </c>
      <c r="C341" t="s">
        <v>1198</v>
      </c>
      <c r="D341" t="s">
        <v>1199</v>
      </c>
      <c r="E341" t="s">
        <v>1277</v>
      </c>
      <c r="F341" t="s">
        <v>1278</v>
      </c>
      <c r="G341" t="s">
        <v>1279</v>
      </c>
      <c r="H341" t="s">
        <v>170</v>
      </c>
    </row>
    <row r="342" spans="1:8" ht="11.25">
      <c r="A342">
        <v>341</v>
      </c>
      <c r="B342" t="s">
        <v>1183</v>
      </c>
      <c r="C342" t="s">
        <v>1200</v>
      </c>
      <c r="D342" t="s">
        <v>1201</v>
      </c>
      <c r="E342" t="s">
        <v>1277</v>
      </c>
      <c r="F342" t="s">
        <v>1278</v>
      </c>
      <c r="G342" t="s">
        <v>1279</v>
      </c>
      <c r="H342" t="s">
        <v>170</v>
      </c>
    </row>
    <row r="343" spans="1:8" ht="11.25">
      <c r="A343">
        <v>342</v>
      </c>
      <c r="B343" t="s">
        <v>1183</v>
      </c>
      <c r="C343" t="s">
        <v>1202</v>
      </c>
      <c r="D343" t="s">
        <v>1203</v>
      </c>
      <c r="E343" t="s">
        <v>1277</v>
      </c>
      <c r="F343" t="s">
        <v>1278</v>
      </c>
      <c r="G343" t="s">
        <v>1279</v>
      </c>
      <c r="H343" t="s">
        <v>170</v>
      </c>
    </row>
    <row r="344" spans="1:8" ht="11.25">
      <c r="A344">
        <v>343</v>
      </c>
      <c r="B344" t="s">
        <v>1183</v>
      </c>
      <c r="C344" t="s">
        <v>1204</v>
      </c>
      <c r="D344" t="s">
        <v>1205</v>
      </c>
      <c r="E344" t="s">
        <v>1277</v>
      </c>
      <c r="F344" t="s">
        <v>1278</v>
      </c>
      <c r="G344" t="s">
        <v>1279</v>
      </c>
      <c r="H344" t="s">
        <v>170</v>
      </c>
    </row>
    <row r="345" spans="1:8" ht="11.25">
      <c r="A345">
        <v>344</v>
      </c>
      <c r="B345" t="s">
        <v>1183</v>
      </c>
      <c r="C345" t="s">
        <v>1183</v>
      </c>
      <c r="D345" t="s">
        <v>1184</v>
      </c>
      <c r="E345" t="s">
        <v>1277</v>
      </c>
      <c r="F345" t="s">
        <v>1278</v>
      </c>
      <c r="G345" t="s">
        <v>1279</v>
      </c>
      <c r="H345" t="s">
        <v>170</v>
      </c>
    </row>
    <row r="346" spans="1:8" ht="11.25">
      <c r="A346">
        <v>345</v>
      </c>
      <c r="B346" t="s">
        <v>1206</v>
      </c>
      <c r="C346" t="s">
        <v>1208</v>
      </c>
      <c r="D346" t="s">
        <v>1209</v>
      </c>
      <c r="E346" t="s">
        <v>1435</v>
      </c>
      <c r="F346" t="s">
        <v>1436</v>
      </c>
      <c r="G346" t="s">
        <v>1437</v>
      </c>
      <c r="H346" t="s">
        <v>170</v>
      </c>
    </row>
    <row r="347" spans="1:8" ht="11.25">
      <c r="A347">
        <v>346</v>
      </c>
      <c r="B347" t="s">
        <v>1206</v>
      </c>
      <c r="C347" t="s">
        <v>1210</v>
      </c>
      <c r="D347" t="s">
        <v>1211</v>
      </c>
      <c r="E347" t="s">
        <v>1277</v>
      </c>
      <c r="F347" t="s">
        <v>1278</v>
      </c>
      <c r="G347" t="s">
        <v>1279</v>
      </c>
      <c r="H347" t="s">
        <v>170</v>
      </c>
    </row>
    <row r="348" spans="1:8" ht="11.25">
      <c r="A348">
        <v>347</v>
      </c>
      <c r="B348" t="s">
        <v>1206</v>
      </c>
      <c r="C348" t="s">
        <v>1210</v>
      </c>
      <c r="D348" t="s">
        <v>1211</v>
      </c>
      <c r="E348" t="s">
        <v>1283</v>
      </c>
      <c r="F348" t="s">
        <v>1284</v>
      </c>
      <c r="G348" t="s">
        <v>1285</v>
      </c>
      <c r="H348" t="s">
        <v>170</v>
      </c>
    </row>
    <row r="349" spans="1:8" ht="11.25">
      <c r="A349">
        <v>348</v>
      </c>
      <c r="B349" t="s">
        <v>1206</v>
      </c>
      <c r="C349" t="s">
        <v>1212</v>
      </c>
      <c r="D349" t="s">
        <v>1213</v>
      </c>
      <c r="E349" t="s">
        <v>1277</v>
      </c>
      <c r="F349" t="s">
        <v>1278</v>
      </c>
      <c r="G349" t="s">
        <v>1279</v>
      </c>
      <c r="H349" t="s">
        <v>170</v>
      </c>
    </row>
    <row r="350" spans="1:8" ht="11.25">
      <c r="A350">
        <v>349</v>
      </c>
      <c r="B350" t="s">
        <v>1206</v>
      </c>
      <c r="C350" t="s">
        <v>1214</v>
      </c>
      <c r="D350" t="s">
        <v>1215</v>
      </c>
      <c r="E350" t="s">
        <v>1438</v>
      </c>
      <c r="F350" t="s">
        <v>1439</v>
      </c>
      <c r="G350" t="s">
        <v>1437</v>
      </c>
      <c r="H350" t="s">
        <v>170</v>
      </c>
    </row>
    <row r="351" spans="1:8" ht="11.25">
      <c r="A351">
        <v>350</v>
      </c>
      <c r="B351" t="s">
        <v>1206</v>
      </c>
      <c r="C351" t="s">
        <v>597</v>
      </c>
      <c r="D351" t="s">
        <v>1216</v>
      </c>
      <c r="E351" t="s">
        <v>1277</v>
      </c>
      <c r="F351" t="s">
        <v>1278</v>
      </c>
      <c r="G351" t="s">
        <v>1279</v>
      </c>
      <c r="H351" t="s">
        <v>170</v>
      </c>
    </row>
    <row r="352" spans="1:8" ht="11.25">
      <c r="A352">
        <v>351</v>
      </c>
      <c r="B352" t="s">
        <v>1206</v>
      </c>
      <c r="C352" t="s">
        <v>1217</v>
      </c>
      <c r="D352" t="s">
        <v>1218</v>
      </c>
      <c r="E352" t="s">
        <v>1277</v>
      </c>
      <c r="F352" t="s">
        <v>1278</v>
      </c>
      <c r="G352" t="s">
        <v>1279</v>
      </c>
      <c r="H352" t="s">
        <v>170</v>
      </c>
    </row>
    <row r="353" spans="1:8" ht="11.25">
      <c r="A353">
        <v>352</v>
      </c>
      <c r="B353" t="s">
        <v>1206</v>
      </c>
      <c r="C353" t="s">
        <v>1219</v>
      </c>
      <c r="D353" t="s">
        <v>1220</v>
      </c>
      <c r="E353" t="s">
        <v>1440</v>
      </c>
      <c r="F353" t="s">
        <v>1441</v>
      </c>
      <c r="G353" t="s">
        <v>1437</v>
      </c>
      <c r="H353" t="s">
        <v>170</v>
      </c>
    </row>
    <row r="354" spans="1:8" ht="11.25">
      <c r="A354">
        <v>353</v>
      </c>
      <c r="B354" t="s">
        <v>1206</v>
      </c>
      <c r="C354" t="s">
        <v>1221</v>
      </c>
      <c r="D354" t="s">
        <v>1222</v>
      </c>
      <c r="E354" t="s">
        <v>1277</v>
      </c>
      <c r="F354" t="s">
        <v>1278</v>
      </c>
      <c r="G354" t="s">
        <v>1279</v>
      </c>
      <c r="H354" t="s">
        <v>170</v>
      </c>
    </row>
    <row r="355" spans="1:8" ht="11.25">
      <c r="A355">
        <v>354</v>
      </c>
      <c r="B355" t="s">
        <v>1206</v>
      </c>
      <c r="C355" t="s">
        <v>1223</v>
      </c>
      <c r="D355" t="s">
        <v>1224</v>
      </c>
      <c r="E355" t="s">
        <v>1277</v>
      </c>
      <c r="F355" t="s">
        <v>1278</v>
      </c>
      <c r="G355" t="s">
        <v>1279</v>
      </c>
      <c r="H355" t="s">
        <v>170</v>
      </c>
    </row>
    <row r="356" spans="1:8" ht="11.25">
      <c r="A356">
        <v>355</v>
      </c>
      <c r="B356" t="s">
        <v>1206</v>
      </c>
      <c r="C356" t="s">
        <v>1225</v>
      </c>
      <c r="D356" t="s">
        <v>1226</v>
      </c>
      <c r="E356" t="s">
        <v>1442</v>
      </c>
      <c r="F356" t="s">
        <v>1443</v>
      </c>
      <c r="G356" t="s">
        <v>1437</v>
      </c>
      <c r="H356" t="s">
        <v>170</v>
      </c>
    </row>
    <row r="357" spans="1:8" ht="11.25">
      <c r="A357">
        <v>356</v>
      </c>
      <c r="B357" t="s">
        <v>1206</v>
      </c>
      <c r="C357" t="s">
        <v>1227</v>
      </c>
      <c r="D357" t="s">
        <v>1228</v>
      </c>
      <c r="E357" t="s">
        <v>1403</v>
      </c>
      <c r="F357" t="s">
        <v>1444</v>
      </c>
      <c r="G357" t="s">
        <v>1437</v>
      </c>
      <c r="H357" t="s">
        <v>170</v>
      </c>
    </row>
    <row r="358" spans="1:8" ht="11.25">
      <c r="A358">
        <v>357</v>
      </c>
      <c r="B358" t="s">
        <v>1206</v>
      </c>
      <c r="C358" t="s">
        <v>1229</v>
      </c>
      <c r="D358" t="s">
        <v>1230</v>
      </c>
      <c r="E358" t="s">
        <v>1277</v>
      </c>
      <c r="F358" t="s">
        <v>1278</v>
      </c>
      <c r="G358" t="s">
        <v>1279</v>
      </c>
      <c r="H358" t="s">
        <v>170</v>
      </c>
    </row>
    <row r="359" spans="1:8" ht="11.25">
      <c r="A359">
        <v>358</v>
      </c>
      <c r="B359" t="s">
        <v>1206</v>
      </c>
      <c r="C359" t="s">
        <v>1229</v>
      </c>
      <c r="D359" t="s">
        <v>1230</v>
      </c>
      <c r="E359" t="s">
        <v>1338</v>
      </c>
      <c r="F359" t="s">
        <v>1445</v>
      </c>
      <c r="G359" t="s">
        <v>1437</v>
      </c>
      <c r="H359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showGridLines="0" zoomScale="84" zoomScaleNormal="84" zoomScalePageLayoutView="0" workbookViewId="0" topLeftCell="C10">
      <selection activeCell="G21" sqref="G21:I21"/>
    </sheetView>
  </sheetViews>
  <sheetFormatPr defaultColWidth="9.140625" defaultRowHeight="11.25"/>
  <cols>
    <col min="1" max="1" width="9.140625" style="76" hidden="1" customWidth="1"/>
    <col min="2" max="2" width="15.140625" style="76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6" customWidth="1"/>
    <col min="18" max="18" width="9.140625" style="82" customWidth="1"/>
    <col min="19" max="16384" width="9.140625" style="2" customWidth="1"/>
  </cols>
  <sheetData>
    <row r="1" spans="1:2" ht="12" customHeight="1">
      <c r="A1" s="76" t="str">
        <f>E6</f>
        <v>Наименование регулирующего органа:</v>
      </c>
      <c r="B1" s="76">
        <v>1</v>
      </c>
    </row>
    <row r="2" spans="4:12" ht="12" customHeight="1">
      <c r="D2" s="7"/>
      <c r="E2" s="8"/>
      <c r="F2" s="8"/>
      <c r="G2" s="8"/>
      <c r="H2" s="8"/>
      <c r="I2" s="8"/>
      <c r="J2" s="236" t="str">
        <f>version</f>
        <v>Версия 5.5.1</v>
      </c>
      <c r="K2" s="237"/>
      <c r="L2" s="3"/>
    </row>
    <row r="3" spans="4:17" ht="24.75" customHeight="1">
      <c r="D3" s="13"/>
      <c r="E3" s="238" t="s">
        <v>75</v>
      </c>
      <c r="F3" s="239"/>
      <c r="G3" s="239"/>
      <c r="H3" s="239"/>
      <c r="I3" s="240"/>
      <c r="J3" s="9"/>
      <c r="K3" s="10"/>
      <c r="L3" s="3"/>
      <c r="O3" s="76">
        <v>1</v>
      </c>
      <c r="P3" s="76" t="s">
        <v>135</v>
      </c>
      <c r="Q3" s="76" t="str">
        <f>F5</f>
        <v>Ставропольский край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76">
        <v>2</v>
      </c>
      <c r="P4" s="76" t="s">
        <v>134</v>
      </c>
      <c r="Q4" s="76" t="str">
        <f>F8</f>
        <v>I квартал</v>
      </c>
    </row>
    <row r="5" spans="4:17" ht="22.5" customHeight="1" thickBot="1">
      <c r="D5" s="13"/>
      <c r="E5" s="129" t="s">
        <v>543</v>
      </c>
      <c r="F5" s="245" t="s">
        <v>473</v>
      </c>
      <c r="G5" s="245"/>
      <c r="H5" s="245"/>
      <c r="I5" s="246"/>
      <c r="J5" s="11"/>
      <c r="K5" s="12"/>
      <c r="O5" s="76">
        <v>3</v>
      </c>
      <c r="P5" s="76" t="s">
        <v>133</v>
      </c>
      <c r="Q5" s="76">
        <f>G8</f>
        <v>2012</v>
      </c>
    </row>
    <row r="6" spans="4:17" ht="27.75" customHeight="1" thickBot="1">
      <c r="D6" s="13"/>
      <c r="E6" s="241" t="s">
        <v>141</v>
      </c>
      <c r="F6" s="242"/>
      <c r="G6" s="243" t="s">
        <v>1269</v>
      </c>
      <c r="H6" s="243"/>
      <c r="I6" s="244"/>
      <c r="J6" s="11"/>
      <c r="K6" s="12"/>
      <c r="O6" s="76">
        <v>4</v>
      </c>
      <c r="P6" s="76" t="s">
        <v>323</v>
      </c>
      <c r="Q6" s="76" t="str">
        <f>mo_n</f>
        <v>Село Сухая Буйвола</v>
      </c>
    </row>
    <row r="7" spans="1:17" ht="16.5" customHeight="1" thickBot="1">
      <c r="A7" s="76" t="s">
        <v>547</v>
      </c>
      <c r="B7" s="76" t="s">
        <v>141</v>
      </c>
      <c r="D7" s="13"/>
      <c r="E7" s="18"/>
      <c r="F7" s="89" t="s">
        <v>139</v>
      </c>
      <c r="G7" s="89" t="s">
        <v>140</v>
      </c>
      <c r="H7" s="18"/>
      <c r="I7" s="18"/>
      <c r="J7" s="11"/>
      <c r="K7" s="12"/>
      <c r="O7" s="76">
        <v>5</v>
      </c>
      <c r="P7" s="76" t="s">
        <v>324</v>
      </c>
      <c r="Q7" s="76" t="str">
        <f>oktmo_n</f>
        <v>07646422</v>
      </c>
    </row>
    <row r="8" spans="1:18" s="1" customFormat="1" ht="25.5" customHeight="1" thickBot="1">
      <c r="A8" s="77" t="s">
        <v>329</v>
      </c>
      <c r="B8" s="77" t="s">
        <v>143</v>
      </c>
      <c r="D8" s="13"/>
      <c r="E8" s="98" t="s">
        <v>142</v>
      </c>
      <c r="F8" s="91" t="s">
        <v>503</v>
      </c>
      <c r="G8" s="91">
        <v>2012</v>
      </c>
      <c r="H8" s="100" t="s">
        <v>143</v>
      </c>
      <c r="I8" s="90">
        <v>91</v>
      </c>
      <c r="J8" s="11"/>
      <c r="K8" s="12"/>
      <c r="O8" s="76">
        <v>6</v>
      </c>
      <c r="P8" s="76" t="s">
        <v>325</v>
      </c>
      <c r="Q8" s="77" t="str">
        <f>org_n</f>
        <v>МУП "Сухобуйволинское"</v>
      </c>
      <c r="R8" s="83"/>
    </row>
    <row r="9" spans="4:17" ht="25.5" customHeight="1" thickBot="1">
      <c r="D9" s="13"/>
      <c r="E9" s="98" t="s">
        <v>425</v>
      </c>
      <c r="F9" s="90" t="s">
        <v>1077</v>
      </c>
      <c r="G9" s="219"/>
      <c r="H9" s="220"/>
      <c r="I9" s="18"/>
      <c r="J9" s="11"/>
      <c r="K9" s="12"/>
      <c r="O9" s="76">
        <v>7</v>
      </c>
      <c r="P9" s="76" t="s">
        <v>326</v>
      </c>
      <c r="Q9" s="76" t="str">
        <f>inn</f>
        <v>2617011750</v>
      </c>
    </row>
    <row r="10" spans="4:17" ht="27" customHeight="1" thickBot="1">
      <c r="D10" s="13"/>
      <c r="E10" s="99" t="s">
        <v>548</v>
      </c>
      <c r="F10" s="93" t="s">
        <v>1099</v>
      </c>
      <c r="G10" s="101" t="s">
        <v>546</v>
      </c>
      <c r="H10" s="24" t="s">
        <v>1100</v>
      </c>
      <c r="I10" s="11"/>
      <c r="J10" s="11"/>
      <c r="K10" s="12"/>
      <c r="O10" s="76">
        <v>8</v>
      </c>
      <c r="P10" s="77" t="s">
        <v>327</v>
      </c>
      <c r="Q10" s="76" t="str">
        <f>kpp</f>
        <v>261701001</v>
      </c>
    </row>
    <row r="11" spans="4:17" ht="12.75">
      <c r="D11" s="13"/>
      <c r="E11" s="247" t="s">
        <v>549</v>
      </c>
      <c r="F11" s="248"/>
      <c r="G11" s="248"/>
      <c r="H11" s="249"/>
      <c r="I11" s="11"/>
      <c r="J11" s="11"/>
      <c r="K11" s="12"/>
      <c r="O11" s="76">
        <v>9</v>
      </c>
      <c r="P11" s="76" t="s">
        <v>328</v>
      </c>
      <c r="Q11" s="78" t="str">
        <f>org_n&amp;"_INN:"&amp;inn&amp;"_KPP:"&amp;kpp</f>
        <v>МУП "Сухобуйволинское"_INN:2617011750_KPP:261701001</v>
      </c>
    </row>
    <row r="12" spans="4:17" ht="25.5">
      <c r="D12" s="13"/>
      <c r="E12" s="102" t="s">
        <v>505</v>
      </c>
      <c r="F12" s="103" t="s">
        <v>506</v>
      </c>
      <c r="G12" s="104" t="s">
        <v>507</v>
      </c>
      <c r="H12" s="105" t="s">
        <v>544</v>
      </c>
      <c r="I12" s="11"/>
      <c r="J12" s="11"/>
      <c r="K12" s="12"/>
      <c r="O12" s="76">
        <v>10</v>
      </c>
      <c r="P12" s="76" t="s">
        <v>136</v>
      </c>
      <c r="Q12" s="76" t="str">
        <f>vprod</f>
        <v>Водозабор</v>
      </c>
    </row>
    <row r="13" spans="1:17" ht="30.75" customHeight="1" thickBot="1">
      <c r="A13" s="76" t="s">
        <v>330</v>
      </c>
      <c r="B13" s="76" t="s">
        <v>505</v>
      </c>
      <c r="D13" s="13"/>
      <c r="E13" s="19" t="s">
        <v>138</v>
      </c>
      <c r="F13" s="95" t="s">
        <v>1416</v>
      </c>
      <c r="G13" s="96" t="s">
        <v>1417</v>
      </c>
      <c r="H13" s="97" t="s">
        <v>1405</v>
      </c>
      <c r="I13" s="11"/>
      <c r="J13" s="11"/>
      <c r="K13" s="12"/>
      <c r="O13" s="76">
        <v>11</v>
      </c>
      <c r="P13" s="76" t="s">
        <v>1</v>
      </c>
      <c r="Q13" s="76">
        <f>fil</f>
        <v>0</v>
      </c>
    </row>
    <row r="14" spans="4:11" ht="26.25" thickBot="1">
      <c r="D14" s="13"/>
      <c r="E14" s="106" t="s">
        <v>508</v>
      </c>
      <c r="F14" s="92"/>
      <c r="G14" s="107" t="s">
        <v>509</v>
      </c>
      <c r="H14" s="105" t="s">
        <v>510</v>
      </c>
      <c r="I14" s="11"/>
      <c r="J14" s="11"/>
      <c r="K14" s="12"/>
    </row>
    <row r="15" spans="1:11" ht="26.25" thickBot="1">
      <c r="A15" s="76" t="s">
        <v>332</v>
      </c>
      <c r="B15" s="76" t="s">
        <v>333</v>
      </c>
      <c r="D15" s="13"/>
      <c r="E15" s="250" t="s">
        <v>71</v>
      </c>
      <c r="F15" s="251"/>
      <c r="G15" s="21" t="s">
        <v>1446</v>
      </c>
      <c r="H15" s="94"/>
      <c r="I15" s="11"/>
      <c r="J15" s="11"/>
      <c r="K15" s="12"/>
    </row>
    <row r="16" spans="4:11" ht="12" customHeight="1" thickBot="1">
      <c r="D16" s="13"/>
      <c r="E16" s="252" t="s">
        <v>574</v>
      </c>
      <c r="F16" s="252"/>
      <c r="G16" s="86" t="s">
        <v>1446</v>
      </c>
      <c r="H16" s="11"/>
      <c r="I16" s="11"/>
      <c r="J16" s="11"/>
      <c r="K16" s="12"/>
    </row>
    <row r="17" spans="1:11" ht="13.5" customHeight="1" thickBot="1">
      <c r="A17" s="76" t="s">
        <v>334</v>
      </c>
      <c r="B17" s="76" t="str">
        <f>E17</f>
        <v>Организация оказывает услуги более, чем в одном муниципальном образовании:</v>
      </c>
      <c r="D17" s="13"/>
      <c r="E17" s="252" t="s">
        <v>90</v>
      </c>
      <c r="F17" s="252"/>
      <c r="G17" s="86" t="s">
        <v>1446</v>
      </c>
      <c r="H17" s="11"/>
      <c r="I17" s="11"/>
      <c r="J17" s="11"/>
      <c r="K17" s="12"/>
    </row>
    <row r="18" spans="4:11" ht="13.5" customHeight="1" thickBot="1">
      <c r="D18" s="13"/>
      <c r="E18" s="252" t="s">
        <v>93</v>
      </c>
      <c r="F18" s="252"/>
      <c r="G18" s="86" t="s">
        <v>1447</v>
      </c>
      <c r="H18" s="11"/>
      <c r="I18" s="11"/>
      <c r="J18" s="11"/>
      <c r="K18" s="12"/>
    </row>
    <row r="19" spans="1:11" ht="13.5" customHeight="1">
      <c r="A19" s="76" t="s">
        <v>82</v>
      </c>
      <c r="B19" s="76" t="s">
        <v>83</v>
      </c>
      <c r="D19" s="13"/>
      <c r="E19" s="233" t="s">
        <v>91</v>
      </c>
      <c r="F19" s="233"/>
      <c r="G19" s="84" t="s">
        <v>533</v>
      </c>
      <c r="H19" s="11"/>
      <c r="I19" s="11"/>
      <c r="J19" s="11"/>
      <c r="K19" s="12"/>
    </row>
    <row r="20" spans="1:11" ht="12.75" customHeight="1" thickBot="1">
      <c r="A20" s="76" t="s">
        <v>331</v>
      </c>
      <c r="B20" s="76" t="s">
        <v>81</v>
      </c>
      <c r="D20" s="13"/>
      <c r="E20" s="253" t="s">
        <v>92</v>
      </c>
      <c r="F20" s="253"/>
      <c r="G20" s="85" t="s">
        <v>504</v>
      </c>
      <c r="H20" s="11"/>
      <c r="I20" s="11"/>
      <c r="J20" s="11"/>
      <c r="K20" s="12"/>
    </row>
    <row r="21" spans="1:11" ht="15" customHeight="1" thickBot="1">
      <c r="A21" s="76" t="s">
        <v>335</v>
      </c>
      <c r="B21" s="76" t="str">
        <f>E21</f>
        <v>Почтовый адрес:</v>
      </c>
      <c r="D21" s="13"/>
      <c r="E21" s="234" t="s">
        <v>550</v>
      </c>
      <c r="F21" s="235"/>
      <c r="G21" s="230" t="s">
        <v>1270</v>
      </c>
      <c r="H21" s="231"/>
      <c r="I21" s="232"/>
      <c r="J21" s="73"/>
      <c r="K21" s="12"/>
    </row>
    <row r="22" spans="1:11" ht="12.75" customHeight="1">
      <c r="A22" s="76" t="s">
        <v>336</v>
      </c>
      <c r="B22" s="76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1" t="s">
        <v>118</v>
      </c>
      <c r="F22" s="108" t="s">
        <v>512</v>
      </c>
      <c r="G22" s="224" t="s">
        <v>1271</v>
      </c>
      <c r="H22" s="225"/>
      <c r="I22" s="226"/>
      <c r="J22" s="74"/>
      <c r="K22" s="12"/>
    </row>
    <row r="23" spans="1:11" ht="12.75" customHeight="1">
      <c r="A23" s="76" t="s">
        <v>337</v>
      </c>
      <c r="B23" s="76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2"/>
      <c r="F23" s="109" t="s">
        <v>513</v>
      </c>
      <c r="G23" s="224" t="s">
        <v>1272</v>
      </c>
      <c r="H23" s="225"/>
      <c r="I23" s="226"/>
      <c r="J23" s="74"/>
      <c r="K23" s="12"/>
    </row>
    <row r="24" spans="1:11" ht="13.5" customHeight="1">
      <c r="A24" s="76" t="s">
        <v>338</v>
      </c>
      <c r="B24" s="76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2"/>
      <c r="F24" s="109" t="s">
        <v>514</v>
      </c>
      <c r="G24" s="224" t="s">
        <v>1273</v>
      </c>
      <c r="H24" s="225"/>
      <c r="I24" s="226"/>
      <c r="J24" s="74"/>
      <c r="K24" s="12"/>
    </row>
    <row r="25" spans="1:11" ht="14.25" customHeight="1" thickBot="1">
      <c r="A25" s="76" t="s">
        <v>339</v>
      </c>
      <c r="B25" s="76" t="str">
        <f>E22&amp;" "&amp;F25</f>
        <v>Ответственный сотрудник от уполномоченного органа регулирования субъекта РФ: e-mail:</v>
      </c>
      <c r="D25" s="13"/>
      <c r="E25" s="223"/>
      <c r="F25" s="110" t="s">
        <v>534</v>
      </c>
      <c r="G25" s="227" t="s">
        <v>1274</v>
      </c>
      <c r="H25" s="228"/>
      <c r="I25" s="229"/>
      <c r="J25" s="74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6" t="s">
        <v>340</v>
      </c>
      <c r="B27" s="76" t="str">
        <f>E27</f>
        <v>Почтовый адрес:</v>
      </c>
      <c r="D27" s="13"/>
      <c r="E27" s="234" t="s">
        <v>550</v>
      </c>
      <c r="F27" s="235"/>
      <c r="G27" s="230"/>
      <c r="H27" s="231"/>
      <c r="I27" s="232"/>
      <c r="J27" s="73"/>
      <c r="K27" s="12"/>
    </row>
    <row r="28" spans="1:11" ht="12.75" customHeight="1">
      <c r="A28" s="76" t="s">
        <v>341</v>
      </c>
      <c r="B28" s="76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1" t="s">
        <v>119</v>
      </c>
      <c r="F28" s="108" t="s">
        <v>512</v>
      </c>
      <c r="G28" s="224"/>
      <c r="H28" s="225"/>
      <c r="I28" s="226"/>
      <c r="J28" s="74"/>
      <c r="K28" s="12"/>
    </row>
    <row r="29" spans="1:11" ht="12.75" customHeight="1">
      <c r="A29" s="76" t="s">
        <v>342</v>
      </c>
      <c r="B29" s="76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2"/>
      <c r="F29" s="109" t="s">
        <v>513</v>
      </c>
      <c r="G29" s="224"/>
      <c r="H29" s="225"/>
      <c r="I29" s="226"/>
      <c r="J29" s="74"/>
      <c r="K29" s="12"/>
    </row>
    <row r="30" spans="1:11" ht="12.75" customHeight="1">
      <c r="A30" s="76" t="s">
        <v>343</v>
      </c>
      <c r="B30" s="76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2"/>
      <c r="F30" s="109" t="s">
        <v>514</v>
      </c>
      <c r="G30" s="224"/>
      <c r="H30" s="225"/>
      <c r="I30" s="226"/>
      <c r="J30" s="74"/>
      <c r="K30" s="12"/>
    </row>
    <row r="31" spans="1:11" ht="12.75" customHeight="1" thickBot="1">
      <c r="A31" s="76" t="s">
        <v>344</v>
      </c>
      <c r="B31" s="76" t="str">
        <f>E28&amp;" "&amp;F31</f>
        <v>Ответственный сотрудник от органа регулирования муниципального образования: e-mail:</v>
      </c>
      <c r="D31" s="13"/>
      <c r="E31" s="223"/>
      <c r="F31" s="110" t="s">
        <v>534</v>
      </c>
      <c r="G31" s="227"/>
      <c r="H31" s="228"/>
      <c r="I31" s="229"/>
      <c r="J31" s="74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6" t="s">
        <v>345</v>
      </c>
      <c r="B33" s="76" t="str">
        <f>E33</f>
        <v>Почтовый адрес:</v>
      </c>
      <c r="D33" s="13"/>
      <c r="E33" s="234" t="s">
        <v>550</v>
      </c>
      <c r="F33" s="235"/>
      <c r="G33" s="230" t="s">
        <v>1448</v>
      </c>
      <c r="H33" s="231"/>
      <c r="I33" s="232"/>
      <c r="J33" s="73"/>
      <c r="K33" s="12"/>
    </row>
    <row r="34" spans="1:11" ht="12.75" customHeight="1">
      <c r="A34" s="76" t="s">
        <v>261</v>
      </c>
      <c r="B34" s="76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1" t="s">
        <v>535</v>
      </c>
      <c r="F34" s="108" t="s">
        <v>512</v>
      </c>
      <c r="G34" s="224" t="s">
        <v>1449</v>
      </c>
      <c r="H34" s="225"/>
      <c r="I34" s="226"/>
      <c r="J34" s="74"/>
      <c r="K34" s="12"/>
    </row>
    <row r="35" spans="1:11" ht="12" customHeight="1">
      <c r="A35" s="76" t="s">
        <v>262</v>
      </c>
      <c r="B35" s="76" t="str">
        <f>E34&amp;" "&amp;F35</f>
        <v>Ответственный за предоставление информации (от регулируемой организации): Должность</v>
      </c>
      <c r="D35" s="13"/>
      <c r="E35" s="222"/>
      <c r="F35" s="109" t="s">
        <v>513</v>
      </c>
      <c r="G35" s="224" t="s">
        <v>1450</v>
      </c>
      <c r="H35" s="225"/>
      <c r="I35" s="226"/>
      <c r="J35" s="74"/>
      <c r="K35" s="12"/>
    </row>
    <row r="36" spans="1:11" ht="11.25" customHeight="1">
      <c r="A36" s="76" t="s">
        <v>263</v>
      </c>
      <c r="B36" s="76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2"/>
      <c r="F36" s="109" t="s">
        <v>514</v>
      </c>
      <c r="G36" s="224" t="s">
        <v>1451</v>
      </c>
      <c r="H36" s="225"/>
      <c r="I36" s="226"/>
      <c r="J36" s="74"/>
      <c r="K36" s="12"/>
    </row>
    <row r="37" spans="1:11" ht="12.75" customHeight="1" thickBot="1">
      <c r="A37" s="76" t="s">
        <v>264</v>
      </c>
      <c r="B37" s="76" t="str">
        <f>E34&amp;" "&amp;F37</f>
        <v>Ответственный за предоставление информации (от регулируемой организации): e-mail:</v>
      </c>
      <c r="D37" s="13"/>
      <c r="E37" s="223"/>
      <c r="F37" s="110" t="s">
        <v>534</v>
      </c>
      <c r="G37" s="227" t="s">
        <v>1452</v>
      </c>
      <c r="H37" s="228"/>
      <c r="I37" s="229"/>
      <c r="J37" s="74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MO_LIST_31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showGridLines="0" tabSelected="1" zoomScaleSheetLayoutView="100" zoomScalePageLayoutView="0" workbookViewId="0" topLeftCell="C15">
      <selection activeCell="F29" sqref="F29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Село Сухая Буйвола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07646422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 квартал</v>
      </c>
      <c r="C3" s="42"/>
      <c r="D3" s="43"/>
      <c r="E3" s="42"/>
      <c r="F3" s="53"/>
      <c r="G3" s="53"/>
      <c r="O3" s="76">
        <v>1</v>
      </c>
      <c r="P3" s="76" t="s">
        <v>135</v>
      </c>
      <c r="Q3" s="76" t="str">
        <f>Справочники!F5</f>
        <v>Ставропольский край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6">
        <v>2</v>
      </c>
      <c r="P4" s="76" t="s">
        <v>134</v>
      </c>
      <c r="Q4" s="76" t="str">
        <f>Справочники!F8</f>
        <v>I квартал</v>
      </c>
    </row>
    <row r="5" spans="1:17" ht="33.75" hidden="1">
      <c r="A5" s="41" t="str">
        <f>org_n</f>
        <v>МУП "Сухобуйволинское"</v>
      </c>
      <c r="B5" s="42">
        <f>fil</f>
        <v>0</v>
      </c>
      <c r="C5" s="42"/>
      <c r="D5" s="43"/>
      <c r="E5" s="42"/>
      <c r="F5" s="53"/>
      <c r="G5" s="53"/>
      <c r="O5" s="76">
        <v>3</v>
      </c>
      <c r="P5" s="76" t="s">
        <v>133</v>
      </c>
      <c r="Q5" s="76">
        <f>Справочники!G8</f>
        <v>2012</v>
      </c>
    </row>
    <row r="6" spans="1:17" ht="38.25" hidden="1">
      <c r="A6" s="41" t="str">
        <f>inn</f>
        <v>2617011750</v>
      </c>
      <c r="B6" s="42" t="str">
        <f>kpp</f>
        <v>261701001</v>
      </c>
      <c r="C6" s="42"/>
      <c r="D6" s="43"/>
      <c r="E6" s="42"/>
      <c r="F6" s="54"/>
      <c r="G6" s="54"/>
      <c r="O6" s="76">
        <v>4</v>
      </c>
      <c r="P6" s="76" t="s">
        <v>323</v>
      </c>
      <c r="Q6" s="76" t="str">
        <f>mo_n</f>
        <v>Село Сухая Буйвола</v>
      </c>
    </row>
    <row r="7" spans="1:17" ht="12.75" customHeight="1">
      <c r="A7" s="41"/>
      <c r="C7" s="45"/>
      <c r="F7" s="262" t="s">
        <v>144</v>
      </c>
      <c r="G7" s="155"/>
      <c r="O7" s="76">
        <v>5</v>
      </c>
      <c r="P7" s="76" t="s">
        <v>324</v>
      </c>
      <c r="Q7" s="76" t="str">
        <f>oktmo_n</f>
        <v>07646422</v>
      </c>
    </row>
    <row r="8" spans="1:17" ht="51">
      <c r="A8" s="41"/>
      <c r="C8" s="45"/>
      <c r="F8" s="263"/>
      <c r="G8" s="155"/>
      <c r="O8" s="76">
        <v>6</v>
      </c>
      <c r="P8" s="76" t="s">
        <v>325</v>
      </c>
      <c r="Q8" s="77" t="str">
        <f>org_n</f>
        <v>МУП "Сухобуйволинское"</v>
      </c>
    </row>
    <row r="9" spans="1:17" ht="25.5">
      <c r="A9" s="41"/>
      <c r="C9" s="45"/>
      <c r="F9" s="263"/>
      <c r="G9" s="155"/>
      <c r="O9" s="76">
        <v>7</v>
      </c>
      <c r="P9" s="76" t="s">
        <v>326</v>
      </c>
      <c r="Q9" s="76" t="str">
        <f>inn</f>
        <v>2617011750</v>
      </c>
    </row>
    <row r="10" spans="6:17" ht="12" customHeight="1">
      <c r="F10" s="263"/>
      <c r="G10" s="155"/>
      <c r="O10" s="76">
        <v>8</v>
      </c>
      <c r="P10" s="77" t="s">
        <v>327</v>
      </c>
      <c r="Q10" s="76" t="str">
        <f>kpp</f>
        <v>261701001</v>
      </c>
    </row>
    <row r="11" spans="6:17" ht="12" customHeight="1">
      <c r="F11" s="264"/>
      <c r="G11" s="155"/>
      <c r="O11" s="76">
        <v>9</v>
      </c>
      <c r="P11" s="76" t="s">
        <v>328</v>
      </c>
      <c r="Q11" s="78" t="str">
        <f>org_n&amp;"_INN:"&amp;inn&amp;"_KPP:"&amp;kpp</f>
        <v>МУП "Сухобуйволинское"_INN:2617011750_KPP:261701001</v>
      </c>
    </row>
    <row r="12" spans="15:17" ht="12" customHeight="1">
      <c r="O12" s="76">
        <v>10</v>
      </c>
      <c r="P12" s="76" t="s">
        <v>136</v>
      </c>
      <c r="Q12" s="76" t="str">
        <f>vprod</f>
        <v>Водозабор</v>
      </c>
    </row>
    <row r="13" spans="3:17" ht="12.75">
      <c r="C13" s="69"/>
      <c r="D13" s="50"/>
      <c r="E13" s="69"/>
      <c r="F13" s="51"/>
      <c r="G13" s="69"/>
      <c r="O13" s="76">
        <v>11</v>
      </c>
      <c r="P13" s="76" t="s">
        <v>1</v>
      </c>
      <c r="Q13" s="76">
        <f>fil</f>
        <v>0</v>
      </c>
    </row>
    <row r="14" spans="3:7" ht="14.25" customHeight="1">
      <c r="C14" s="69"/>
      <c r="D14" s="268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2012 года</v>
      </c>
      <c r="E14" s="269"/>
      <c r="F14" s="270"/>
      <c r="G14" s="69"/>
    </row>
    <row r="15" spans="3:7" ht="15" customHeight="1">
      <c r="C15" s="69"/>
      <c r="D15" s="271" t="str">
        <f>"Муниципальное образование: "&amp;IF(B1="","",B1)</f>
        <v>Муниципальное образование: Село Сухая Буйвола</v>
      </c>
      <c r="E15" s="272"/>
      <c r="F15" s="273"/>
      <c r="G15" s="69"/>
    </row>
    <row r="16" spans="3:7" ht="15" customHeight="1">
      <c r="C16" s="69"/>
      <c r="D16" s="265" t="str">
        <f>"Название организации: "&amp;IF(B5=0,A5,A5&amp;" ("&amp;B5&amp;")")</f>
        <v>Название организации: МУП "Сухобуйволинское"</v>
      </c>
      <c r="E16" s="266"/>
      <c r="F16" s="267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2" t="s">
        <v>145</v>
      </c>
      <c r="E18" s="143" t="s">
        <v>146</v>
      </c>
      <c r="F18" s="144" t="s">
        <v>147</v>
      </c>
      <c r="G18" s="69"/>
    </row>
    <row r="19" spans="3:7" ht="12" customHeight="1">
      <c r="C19" s="69"/>
      <c r="D19" s="130">
        <v>1</v>
      </c>
      <c r="E19" s="131">
        <v>2</v>
      </c>
      <c r="F19" s="130">
        <v>3</v>
      </c>
      <c r="G19" s="69"/>
    </row>
    <row r="20" spans="3:7" ht="17.25" customHeight="1">
      <c r="C20" s="69"/>
      <c r="D20" s="274" t="s">
        <v>405</v>
      </c>
      <c r="E20" s="275"/>
      <c r="F20" s="276"/>
      <c r="G20" s="69"/>
    </row>
    <row r="21" spans="1:7" ht="14.25" customHeight="1">
      <c r="A21" s="44" t="s">
        <v>265</v>
      </c>
      <c r="B21" s="79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1">
        <v>1</v>
      </c>
      <c r="D21" s="145" t="s">
        <v>148</v>
      </c>
      <c r="E21" s="146" t="s">
        <v>417</v>
      </c>
      <c r="F21" s="132">
        <v>7.5</v>
      </c>
      <c r="G21" s="69"/>
    </row>
    <row r="22" spans="1:7" ht="14.25" customHeight="1">
      <c r="A22" s="44" t="s">
        <v>266</v>
      </c>
      <c r="B22" s="79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1">
        <v>1</v>
      </c>
      <c r="D22" s="254" t="s">
        <v>149</v>
      </c>
      <c r="E22" s="147" t="s">
        <v>150</v>
      </c>
      <c r="F22" s="133">
        <f>SUM(F23:F26)</f>
        <v>7.326</v>
      </c>
      <c r="G22" s="69"/>
    </row>
    <row r="23" spans="1:7" ht="14.25" customHeight="1">
      <c r="A23" s="44" t="s">
        <v>267</v>
      </c>
      <c r="B23" s="79" t="str">
        <f t="shared" si="0"/>
        <v>1.1.Обеспечение объемов производства товаров (оказания услуг)    в т.ч.    - населению</v>
      </c>
      <c r="C23" s="141">
        <v>1</v>
      </c>
      <c r="D23" s="255"/>
      <c r="E23" s="148" t="s">
        <v>132</v>
      </c>
      <c r="F23" s="132">
        <v>6.072</v>
      </c>
      <c r="G23" s="69"/>
    </row>
    <row r="24" spans="1:7" ht="14.25" customHeight="1">
      <c r="A24" s="44" t="s">
        <v>268</v>
      </c>
      <c r="B24" s="79" t="str">
        <f t="shared" si="0"/>
        <v>1.1.Обеспечение объемов производства товаров (оказания услуг)                - бюджетным организациям</v>
      </c>
      <c r="C24" s="141">
        <v>1</v>
      </c>
      <c r="D24" s="255"/>
      <c r="E24" s="148" t="s">
        <v>2</v>
      </c>
      <c r="F24" s="132">
        <v>1.044</v>
      </c>
      <c r="G24" s="69"/>
    </row>
    <row r="25" spans="1:7" ht="14.25" customHeight="1">
      <c r="A25" s="44" t="s">
        <v>269</v>
      </c>
      <c r="B25" s="79" t="str">
        <f t="shared" si="0"/>
        <v>1.1.Обеспечение объемов производства товаров (оказания услуг)                - прочим потребителям</v>
      </c>
      <c r="C25" s="141">
        <v>1</v>
      </c>
      <c r="D25" s="255"/>
      <c r="E25" s="148" t="s">
        <v>3</v>
      </c>
      <c r="F25" s="132">
        <v>0.21</v>
      </c>
      <c r="G25" s="69"/>
    </row>
    <row r="26" spans="1:7" ht="14.25" customHeight="1">
      <c r="A26" s="44" t="s">
        <v>94</v>
      </c>
      <c r="B26" s="79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1">
        <v>1</v>
      </c>
      <c r="D26" s="256"/>
      <c r="E26" s="149" t="s">
        <v>250</v>
      </c>
      <c r="F26" s="132">
        <v>0</v>
      </c>
      <c r="G26" s="69"/>
    </row>
    <row r="27" spans="1:7" ht="14.25" customHeight="1">
      <c r="A27" s="44" t="s">
        <v>270</v>
      </c>
      <c r="B27" s="79" t="str">
        <f t="shared" si="0"/>
        <v>1.1.Обеспечение объемов производства товаров (оказания услуг)    Объем потерь (тыс.куб.м)</v>
      </c>
      <c r="C27" s="141">
        <v>1</v>
      </c>
      <c r="D27" s="254" t="s">
        <v>4</v>
      </c>
      <c r="E27" s="148" t="s">
        <v>5</v>
      </c>
      <c r="F27" s="133">
        <f>F28-F22</f>
        <v>0.17400000000000038</v>
      </c>
      <c r="G27" s="69"/>
    </row>
    <row r="28" spans="1:7" ht="14.25" customHeight="1">
      <c r="A28" s="44" t="s">
        <v>271</v>
      </c>
      <c r="B28" s="79" t="str">
        <f t="shared" si="0"/>
        <v>1.1.Обеспечение объемов производства товаров (оказания услуг)    Объем отпуска в сеть (тыс.куб.м)</v>
      </c>
      <c r="C28" s="141">
        <v>1</v>
      </c>
      <c r="D28" s="255"/>
      <c r="E28" s="148" t="s">
        <v>6</v>
      </c>
      <c r="F28" s="132">
        <v>7.5</v>
      </c>
      <c r="G28" s="69"/>
    </row>
    <row r="29" spans="1:7" ht="14.25" customHeight="1">
      <c r="A29" s="44" t="s">
        <v>272</v>
      </c>
      <c r="B29" s="79" t="str">
        <f t="shared" si="0"/>
        <v>1.1.Обеспечение объемов производства товаров (оказания услуг) Уровень потерь (%)</v>
      </c>
      <c r="C29" s="141">
        <v>1</v>
      </c>
      <c r="D29" s="255"/>
      <c r="E29" s="147" t="s">
        <v>7</v>
      </c>
      <c r="F29" s="134">
        <f>IF(F28=0,0,F27/F28)</f>
        <v>0.02320000000000005</v>
      </c>
      <c r="G29" s="69"/>
    </row>
    <row r="30" spans="1:7" ht="14.25" customHeight="1">
      <c r="A30" s="44" t="s">
        <v>258</v>
      </c>
      <c r="B30" s="79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1">
        <v>1</v>
      </c>
      <c r="D30" s="255"/>
      <c r="E30" s="150" t="s">
        <v>173</v>
      </c>
      <c r="F30" s="132">
        <v>0</v>
      </c>
      <c r="G30" s="69"/>
    </row>
    <row r="31" spans="1:7" ht="14.25" customHeight="1">
      <c r="A31" s="44" t="s">
        <v>259</v>
      </c>
      <c r="B31" s="79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1">
        <v>1</v>
      </c>
      <c r="D31" s="256"/>
      <c r="E31" s="150" t="s">
        <v>318</v>
      </c>
      <c r="F31" s="132">
        <v>0</v>
      </c>
      <c r="G31" s="69"/>
    </row>
    <row r="32" spans="1:7" ht="14.25" customHeight="1">
      <c r="A32" s="44" t="s">
        <v>273</v>
      </c>
      <c r="B32" s="79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1">
        <v>1</v>
      </c>
      <c r="D32" s="257" t="s">
        <v>8</v>
      </c>
      <c r="E32" s="148" t="s">
        <v>346</v>
      </c>
      <c r="F32" s="132">
        <v>29</v>
      </c>
      <c r="G32" s="69"/>
    </row>
    <row r="33" spans="1:7" ht="14.25" customHeight="1">
      <c r="A33" s="44" t="s">
        <v>274</v>
      </c>
      <c r="B33" s="79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1">
        <v>1</v>
      </c>
      <c r="D33" s="257"/>
      <c r="E33" s="151" t="s">
        <v>117</v>
      </c>
      <c r="F33" s="132">
        <v>25.5</v>
      </c>
      <c r="G33" s="69"/>
    </row>
    <row r="34" spans="1:7" ht="14.25" customHeight="1">
      <c r="A34" s="44" t="s">
        <v>275</v>
      </c>
      <c r="B34" s="79" t="str">
        <f t="shared" si="0"/>
        <v>1.1.Обеспечение объемов производства товаров (оказания услуг)                             диаметр от 250мм до 500мм, (км)</v>
      </c>
      <c r="C34" s="141">
        <v>1</v>
      </c>
      <c r="D34" s="257"/>
      <c r="E34" s="151" t="s">
        <v>88</v>
      </c>
      <c r="F34" s="132">
        <v>3.5</v>
      </c>
      <c r="G34" s="69"/>
    </row>
    <row r="35" spans="1:7" ht="14.25" customHeight="1">
      <c r="A35" s="44" t="s">
        <v>276</v>
      </c>
      <c r="B35" s="79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1">
        <v>1</v>
      </c>
      <c r="D35" s="257"/>
      <c r="E35" s="151" t="s">
        <v>89</v>
      </c>
      <c r="F35" s="132">
        <v>0</v>
      </c>
      <c r="G35" s="69"/>
    </row>
    <row r="36" spans="1:7" ht="14.25" customHeight="1">
      <c r="A36" s="44" t="s">
        <v>277</v>
      </c>
      <c r="B36" s="79" t="str">
        <f t="shared" si="0"/>
        <v>1.1.Обеспечение объемов производства товаров (оказания услуг)                             диаметр от 1000мм, (км)</v>
      </c>
      <c r="C36" s="141">
        <v>1</v>
      </c>
      <c r="D36" s="257"/>
      <c r="E36" s="151" t="s">
        <v>9</v>
      </c>
      <c r="F36" s="132">
        <v>0</v>
      </c>
      <c r="G36" s="69"/>
    </row>
    <row r="37" spans="1:7" ht="27" customHeight="1">
      <c r="A37" s="44" t="s">
        <v>260</v>
      </c>
      <c r="B37" s="79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1">
        <v>1</v>
      </c>
      <c r="D37" s="257"/>
      <c r="E37" s="152" t="s">
        <v>434</v>
      </c>
      <c r="F37" s="135">
        <v>0</v>
      </c>
      <c r="G37" s="69"/>
    </row>
    <row r="38" spans="1:7" ht="14.25" customHeight="1">
      <c r="A38" s="44" t="s">
        <v>278</v>
      </c>
      <c r="B38" s="79" t="str">
        <f t="shared" si="0"/>
        <v>1.1.Обеспечение объемов производства товаров (оказания услуг) Коэффициент потерь (куб. м/км)</v>
      </c>
      <c r="C38" s="141">
        <v>1</v>
      </c>
      <c r="D38" s="257"/>
      <c r="E38" s="147" t="s">
        <v>10</v>
      </c>
      <c r="F38" s="133">
        <f>IF(F32=0,0,F27/F32*1000)</f>
        <v>6.000000000000013</v>
      </c>
      <c r="G38" s="69"/>
    </row>
    <row r="39" spans="1:7" ht="14.25" customHeight="1">
      <c r="A39" s="44" t="s">
        <v>279</v>
      </c>
      <c r="B39" s="79" t="str">
        <f t="shared" si="0"/>
        <v>1.1.Обеспечение объемов производства товаров (оказания услуг) Удельное водопотребление (куб.м/чел)</v>
      </c>
      <c r="C39" s="141">
        <v>1</v>
      </c>
      <c r="D39" s="257" t="s">
        <v>11</v>
      </c>
      <c r="E39" s="147" t="s">
        <v>12</v>
      </c>
      <c r="F39" s="133">
        <f>IF(F40=0,0,F23/F40*1000)</f>
        <v>2.9319169483341385</v>
      </c>
      <c r="G39" s="69"/>
    </row>
    <row r="40" spans="1:7" ht="14.25" customHeight="1">
      <c r="A40" s="44" t="s">
        <v>280</v>
      </c>
      <c r="B40" s="79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1">
        <v>1</v>
      </c>
      <c r="D40" s="257"/>
      <c r="E40" s="148" t="s">
        <v>13</v>
      </c>
      <c r="F40" s="135">
        <v>2071</v>
      </c>
      <c r="G40" s="69"/>
    </row>
    <row r="41" spans="3:7" ht="18" customHeight="1">
      <c r="C41" s="141">
        <v>1</v>
      </c>
      <c r="D41" s="259" t="s">
        <v>406</v>
      </c>
      <c r="E41" s="260"/>
      <c r="F41" s="261"/>
      <c r="G41" s="69"/>
    </row>
    <row r="42" spans="1:8" ht="14.25" customHeight="1">
      <c r="A42" s="44" t="s">
        <v>281</v>
      </c>
      <c r="B42" s="79" t="str">
        <f>$D$41&amp;" "&amp;E42</f>
        <v>1.2.Качество производимых товаров (оказываемых услуг) Наличие контроля качества товаров и услуг (%)</v>
      </c>
      <c r="C42" s="141">
        <v>1</v>
      </c>
      <c r="D42" s="257" t="s">
        <v>14</v>
      </c>
      <c r="E42" s="146" t="s">
        <v>15</v>
      </c>
      <c r="F42" s="134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0.5</v>
      </c>
    </row>
    <row r="43" spans="1:7" ht="24.75" customHeight="1">
      <c r="A43" s="44" t="s">
        <v>176</v>
      </c>
      <c r="B43" s="79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1">
        <v>1</v>
      </c>
      <c r="D43" s="257"/>
      <c r="E43" s="151" t="s">
        <v>120</v>
      </c>
      <c r="F43" s="154"/>
      <c r="G43" s="69"/>
    </row>
    <row r="44" spans="1:8" ht="14.25" customHeight="1">
      <c r="A44" s="44" t="s">
        <v>177</v>
      </c>
      <c r="B44" s="79" t="str">
        <f t="shared" si="1"/>
        <v>1.2.Качество производимых товаров (оказываемых услуг)     -в местах водозабора (ед.)</v>
      </c>
      <c r="C44" s="141">
        <v>1</v>
      </c>
      <c r="D44" s="257"/>
      <c r="E44" s="151" t="s">
        <v>16</v>
      </c>
      <c r="F44" s="135">
        <v>3</v>
      </c>
      <c r="G44" s="69"/>
      <c r="H44" s="44">
        <f>IF(F44=0,0,1)</f>
        <v>1</v>
      </c>
    </row>
    <row r="45" spans="1:8" ht="14.25" customHeight="1">
      <c r="A45" s="44" t="s">
        <v>178</v>
      </c>
      <c r="B45" s="79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1">
        <v>1</v>
      </c>
      <c r="D45" s="257"/>
      <c r="E45" s="151" t="s">
        <v>17</v>
      </c>
      <c r="F45" s="135">
        <v>1</v>
      </c>
      <c r="G45" s="69"/>
      <c r="H45" s="44">
        <f>IF(F45=0,0,1)</f>
        <v>1</v>
      </c>
    </row>
    <row r="46" spans="1:8" ht="14.25" customHeight="1">
      <c r="A46" s="44" t="s">
        <v>179</v>
      </c>
      <c r="B46" s="79" t="str">
        <f t="shared" si="1"/>
        <v>1.2.Качество производимых товаров (оказываемых услуг)     -в точках водоразбора наружной сети (ед.)</v>
      </c>
      <c r="C46" s="141">
        <v>1</v>
      </c>
      <c r="D46" s="257"/>
      <c r="E46" s="151" t="s">
        <v>18</v>
      </c>
      <c r="F46" s="135">
        <v>0</v>
      </c>
      <c r="G46" s="69"/>
      <c r="H46" s="44">
        <f>IF(F46=0,0,1)</f>
        <v>0</v>
      </c>
    </row>
    <row r="47" spans="1:8" ht="14.25" customHeight="1">
      <c r="A47" s="44" t="s">
        <v>180</v>
      </c>
      <c r="B47" s="79" t="str">
        <f t="shared" si="1"/>
        <v>1.2.Качество производимых товаров (оказываемых услуг)     -в точках водоразбора внутренней сети (ед.)</v>
      </c>
      <c r="C47" s="141">
        <v>1</v>
      </c>
      <c r="D47" s="257"/>
      <c r="E47" s="151" t="s">
        <v>19</v>
      </c>
      <c r="F47" s="135">
        <v>0</v>
      </c>
      <c r="G47" s="69"/>
      <c r="H47" s="44">
        <f>IF(F47=0,0,1)</f>
        <v>0</v>
      </c>
    </row>
    <row r="48" spans="1:7" ht="24.75" customHeight="1">
      <c r="A48" s="44" t="s">
        <v>181</v>
      </c>
      <c r="B48" s="79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1">
        <v>1</v>
      </c>
      <c r="D48" s="257"/>
      <c r="E48" s="151" t="s">
        <v>151</v>
      </c>
      <c r="F48" s="154"/>
      <c r="G48" s="69"/>
    </row>
    <row r="49" spans="1:7" ht="14.25" customHeight="1">
      <c r="A49" s="44" t="s">
        <v>182</v>
      </c>
      <c r="B49" s="79" t="str">
        <f t="shared" si="1"/>
        <v>1.2.Качество производимых товаров (оказываемых услуг)     -в местах водозабора (ед.)</v>
      </c>
      <c r="C49" s="141">
        <v>1</v>
      </c>
      <c r="D49" s="257"/>
      <c r="E49" s="151" t="s">
        <v>16</v>
      </c>
      <c r="F49" s="135">
        <v>3</v>
      </c>
      <c r="G49" s="69"/>
    </row>
    <row r="50" spans="1:7" ht="14.25" customHeight="1">
      <c r="A50" s="44" t="s">
        <v>183</v>
      </c>
      <c r="B50" s="79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1">
        <v>1</v>
      </c>
      <c r="D50" s="257"/>
      <c r="E50" s="151" t="s">
        <v>17</v>
      </c>
      <c r="F50" s="135">
        <v>1</v>
      </c>
      <c r="G50" s="69"/>
    </row>
    <row r="51" spans="1:7" ht="14.25" customHeight="1">
      <c r="A51" s="44" t="s">
        <v>184</v>
      </c>
      <c r="B51" s="79" t="str">
        <f t="shared" si="1"/>
        <v>1.2.Качество производимых товаров (оказываемых услуг)     -в точках водоразбора наружной сети (ед.)</v>
      </c>
      <c r="C51" s="141">
        <v>1</v>
      </c>
      <c r="D51" s="257"/>
      <c r="E51" s="151" t="s">
        <v>18</v>
      </c>
      <c r="F51" s="135">
        <v>0</v>
      </c>
      <c r="G51" s="69"/>
    </row>
    <row r="52" spans="1:7" ht="14.25" customHeight="1">
      <c r="A52" s="44" t="s">
        <v>185</v>
      </c>
      <c r="B52" s="79" t="str">
        <f t="shared" si="1"/>
        <v>1.2.Качество производимых товаров (оказываемых услуг)     -в точках водоразбора внутренней сети (ед.)</v>
      </c>
      <c r="C52" s="141">
        <v>1</v>
      </c>
      <c r="D52" s="257"/>
      <c r="E52" s="151" t="s">
        <v>19</v>
      </c>
      <c r="F52" s="135">
        <v>0</v>
      </c>
      <c r="G52" s="69"/>
    </row>
    <row r="53" spans="1:8" ht="14.25" customHeight="1">
      <c r="A53" s="44" t="s">
        <v>186</v>
      </c>
      <c r="B53" s="79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1">
        <v>1</v>
      </c>
      <c r="D53" s="257" t="s">
        <v>20</v>
      </c>
      <c r="E53" s="146" t="s">
        <v>69</v>
      </c>
      <c r="F53" s="134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9"/>
      <c r="H53" s="44">
        <f>IF(SUM(H55:H58)&gt;0,1/SUM(H55:H58),0)</f>
        <v>0.5</v>
      </c>
    </row>
    <row r="54" spans="1:7" ht="14.25" customHeight="1">
      <c r="A54" s="44" t="s">
        <v>187</v>
      </c>
      <c r="B54" s="79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1">
        <v>1</v>
      </c>
      <c r="D54" s="257"/>
      <c r="E54" s="151" t="s">
        <v>152</v>
      </c>
      <c r="F54" s="136"/>
      <c r="G54" s="69"/>
    </row>
    <row r="55" spans="1:8" ht="14.25" customHeight="1">
      <c r="A55" s="44" t="s">
        <v>188</v>
      </c>
      <c r="B55" s="79" t="str">
        <f t="shared" si="1"/>
        <v>1.2.Качество производимых товаров (оказываемых услуг)     -в местах водозабора (ед.)</v>
      </c>
      <c r="C55" s="141">
        <v>1</v>
      </c>
      <c r="D55" s="257"/>
      <c r="E55" s="151" t="s">
        <v>16</v>
      </c>
      <c r="F55" s="135">
        <v>3</v>
      </c>
      <c r="G55" s="69"/>
      <c r="H55" s="44">
        <f>IF(F55=0,0,1)</f>
        <v>1</v>
      </c>
    </row>
    <row r="56" spans="1:8" ht="14.25" customHeight="1">
      <c r="A56" s="44" t="s">
        <v>189</v>
      </c>
      <c r="B56" s="79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1">
        <v>1</v>
      </c>
      <c r="D56" s="257"/>
      <c r="E56" s="151" t="s">
        <v>17</v>
      </c>
      <c r="F56" s="135">
        <v>1</v>
      </c>
      <c r="G56" s="69"/>
      <c r="H56" s="44">
        <f>IF(F56=0,0,1)</f>
        <v>1</v>
      </c>
    </row>
    <row r="57" spans="1:8" ht="14.25" customHeight="1">
      <c r="A57" s="44" t="s">
        <v>190</v>
      </c>
      <c r="B57" s="79" t="str">
        <f t="shared" si="1"/>
        <v>1.2.Качество производимых товаров (оказываемых услуг)     -в точках водоразбора наружной сети (ед.)</v>
      </c>
      <c r="C57" s="141">
        <v>1</v>
      </c>
      <c r="D57" s="257"/>
      <c r="E57" s="151" t="s">
        <v>18</v>
      </c>
      <c r="F57" s="135">
        <v>0</v>
      </c>
      <c r="G57" s="69"/>
      <c r="H57" s="44">
        <f>IF(F57=0,0,1)</f>
        <v>0</v>
      </c>
    </row>
    <row r="58" spans="1:8" ht="14.25" customHeight="1">
      <c r="A58" s="44" t="s">
        <v>191</v>
      </c>
      <c r="B58" s="79" t="str">
        <f t="shared" si="1"/>
        <v>1.2.Качество производимых товаров (оказываемых услуг)     -в точках водоразбора внутренней сети (ед.)</v>
      </c>
      <c r="C58" s="141">
        <v>1</v>
      </c>
      <c r="D58" s="257"/>
      <c r="E58" s="151" t="s">
        <v>19</v>
      </c>
      <c r="F58" s="135">
        <v>0</v>
      </c>
      <c r="G58" s="69"/>
      <c r="H58" s="44">
        <f>IF(F58=0,0,1)</f>
        <v>0</v>
      </c>
    </row>
    <row r="59" spans="1:7" ht="14.25" customHeight="1">
      <c r="A59" s="44" t="s">
        <v>192</v>
      </c>
      <c r="B59" s="79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1">
        <v>1</v>
      </c>
      <c r="D59" s="257" t="s">
        <v>96</v>
      </c>
      <c r="E59" s="146" t="s">
        <v>97</v>
      </c>
      <c r="F59" s="137">
        <f>IF(Справочники!I8=0,0,F60/Справочники!I8)</f>
        <v>24</v>
      </c>
      <c r="G59" s="69"/>
    </row>
    <row r="60" spans="1:7" ht="14.25" customHeight="1">
      <c r="A60" s="44" t="s">
        <v>193</v>
      </c>
      <c r="B60" s="79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1">
        <v>1</v>
      </c>
      <c r="D60" s="257"/>
      <c r="E60" s="151" t="s">
        <v>153</v>
      </c>
      <c r="F60" s="135">
        <v>2184</v>
      </c>
      <c r="G60" s="69"/>
    </row>
    <row r="61" spans="3:7" ht="18" customHeight="1">
      <c r="C61" s="141">
        <v>1</v>
      </c>
      <c r="D61" s="259" t="s">
        <v>407</v>
      </c>
      <c r="E61" s="260"/>
      <c r="F61" s="261"/>
      <c r="G61" s="69"/>
    </row>
    <row r="62" spans="1:7" ht="14.25" customHeight="1">
      <c r="A62" s="44" t="s">
        <v>194</v>
      </c>
      <c r="B62" s="79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1">
        <v>1</v>
      </c>
      <c r="D62" s="257" t="s">
        <v>98</v>
      </c>
      <c r="E62" s="146" t="s">
        <v>99</v>
      </c>
      <c r="F62" s="138">
        <f>IF(F32=0,0,F63/F32)</f>
        <v>0.10344827586206896</v>
      </c>
      <c r="G62" s="69"/>
    </row>
    <row r="63" spans="1:7" ht="14.25" customHeight="1">
      <c r="A63" s="44" t="s">
        <v>195</v>
      </c>
      <c r="B63" s="79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1">
        <v>1</v>
      </c>
      <c r="D63" s="257"/>
      <c r="E63" s="151" t="s">
        <v>154</v>
      </c>
      <c r="F63" s="135">
        <v>3</v>
      </c>
      <c r="G63" s="69"/>
    </row>
    <row r="64" spans="1:7" ht="14.25" customHeight="1">
      <c r="A64" s="44" t="s">
        <v>196</v>
      </c>
      <c r="B64" s="79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1">
        <v>1</v>
      </c>
      <c r="D64" s="257" t="s">
        <v>100</v>
      </c>
      <c r="E64" s="146" t="s">
        <v>101</v>
      </c>
      <c r="F64" s="134">
        <f>IF(SUM(I65:I67)=0,0,AVERAGE(I65:I67))</f>
        <v>1</v>
      </c>
      <c r="G64" s="69"/>
    </row>
    <row r="65" spans="1:9" ht="14.25" customHeight="1">
      <c r="A65" s="44" t="s">
        <v>197</v>
      </c>
      <c r="B65" s="79" t="str">
        <f t="shared" si="2"/>
        <v>1.3.Надежность снабжения потребителей товарами (услугами)              -оборудование водозаборов</v>
      </c>
      <c r="C65" s="141">
        <v>1</v>
      </c>
      <c r="D65" s="257"/>
      <c r="E65" s="151" t="s">
        <v>102</v>
      </c>
      <c r="F65" s="134">
        <f>IF((F77+F69)=0,0,F69/(F77+F69))</f>
        <v>1</v>
      </c>
      <c r="G65" s="69"/>
      <c r="I65" s="42">
        <f>IF(F65&gt;0,F65,"")</f>
        <v>1</v>
      </c>
    </row>
    <row r="66" spans="1:9" ht="14.25" customHeight="1">
      <c r="A66" s="44" t="s">
        <v>198</v>
      </c>
      <c r="B66" s="79" t="str">
        <f t="shared" si="2"/>
        <v>1.3.Надежность снабжения потребителей товарами (услугами)              -оборудование системы очистки воды </v>
      </c>
      <c r="C66" s="141">
        <v>1</v>
      </c>
      <c r="D66" s="257"/>
      <c r="E66" s="151" t="s">
        <v>103</v>
      </c>
      <c r="F66" s="134">
        <f>IF((F78+F70)=0,0,F70/(F78+F70))</f>
        <v>0</v>
      </c>
      <c r="G66" s="69"/>
      <c r="I66" s="42">
        <f>IF(F66&gt;0,F66,"")</f>
      </c>
    </row>
    <row r="67" spans="1:9" ht="14.25" customHeight="1">
      <c r="A67" s="44" t="s">
        <v>199</v>
      </c>
      <c r="B67" s="79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1">
        <v>1</v>
      </c>
      <c r="D67" s="257"/>
      <c r="E67" s="151" t="s">
        <v>104</v>
      </c>
      <c r="F67" s="134">
        <f>IF((F79+F71)=0,0,F71/(F79+F71))</f>
        <v>0</v>
      </c>
      <c r="G67" s="69"/>
      <c r="I67" s="42">
        <f>IF(F67&gt;0,F67,"")</f>
      </c>
    </row>
    <row r="68" spans="1:7" ht="14.25" customHeight="1">
      <c r="A68" s="44" t="s">
        <v>200</v>
      </c>
      <c r="B68" s="79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1">
        <v>1</v>
      </c>
      <c r="D68" s="257"/>
      <c r="E68" s="151" t="s">
        <v>155</v>
      </c>
      <c r="F68" s="136"/>
      <c r="G68" s="69"/>
    </row>
    <row r="69" spans="1:7" ht="14.25" customHeight="1">
      <c r="A69" s="44" t="s">
        <v>201</v>
      </c>
      <c r="B69" s="79" t="str">
        <f t="shared" si="2"/>
        <v>1.3.Надежность снабжения потребителей товарами (услугами)              -оборудование водозаборов</v>
      </c>
      <c r="C69" s="141">
        <v>1</v>
      </c>
      <c r="D69" s="257"/>
      <c r="E69" s="151" t="s">
        <v>102</v>
      </c>
      <c r="F69" s="132">
        <v>28</v>
      </c>
      <c r="G69" s="69"/>
    </row>
    <row r="70" spans="1:7" ht="14.25" customHeight="1">
      <c r="A70" s="44" t="s">
        <v>202</v>
      </c>
      <c r="B70" s="79" t="str">
        <f t="shared" si="2"/>
        <v>1.3.Надежность снабжения потребителей товарами (услугами)              -оборудование системы очистки воды </v>
      </c>
      <c r="C70" s="141">
        <v>1</v>
      </c>
      <c r="D70" s="257"/>
      <c r="E70" s="151" t="s">
        <v>103</v>
      </c>
      <c r="F70" s="132">
        <v>0</v>
      </c>
      <c r="G70" s="69"/>
    </row>
    <row r="71" spans="1:7" ht="14.25" customHeight="1">
      <c r="A71" s="44" t="s">
        <v>203</v>
      </c>
      <c r="B71" s="79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1">
        <v>1</v>
      </c>
      <c r="D71" s="257"/>
      <c r="E71" s="151" t="s">
        <v>104</v>
      </c>
      <c r="F71" s="132">
        <v>0</v>
      </c>
      <c r="G71" s="69"/>
    </row>
    <row r="72" spans="1:7" ht="14.25" customHeight="1">
      <c r="A72" s="44" t="s">
        <v>204</v>
      </c>
      <c r="B72" s="79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1">
        <v>1</v>
      </c>
      <c r="D72" s="257"/>
      <c r="E72" s="151" t="s">
        <v>156</v>
      </c>
      <c r="F72" s="136"/>
      <c r="G72" s="69"/>
    </row>
    <row r="73" spans="1:7" ht="14.25" customHeight="1">
      <c r="A73" s="44" t="s">
        <v>205</v>
      </c>
      <c r="B73" s="79" t="str">
        <f t="shared" si="2"/>
        <v>1.3.Надежность снабжения потребителей товарами (услугами)              -оборудование водозаборов</v>
      </c>
      <c r="C73" s="141">
        <v>1</v>
      </c>
      <c r="D73" s="257"/>
      <c r="E73" s="151" t="s">
        <v>102</v>
      </c>
      <c r="F73" s="132">
        <v>0</v>
      </c>
      <c r="G73" s="69"/>
    </row>
    <row r="74" spans="1:7" ht="14.25" customHeight="1">
      <c r="A74" s="44" t="s">
        <v>206</v>
      </c>
      <c r="B74" s="79" t="str">
        <f t="shared" si="2"/>
        <v>1.3.Надежность снабжения потребителей товарами (услугами)              -оборудование системы очистки воды </v>
      </c>
      <c r="C74" s="141">
        <v>1</v>
      </c>
      <c r="D74" s="257"/>
      <c r="E74" s="151" t="s">
        <v>103</v>
      </c>
      <c r="F74" s="132">
        <v>25</v>
      </c>
      <c r="G74" s="69"/>
    </row>
    <row r="75" spans="1:7" ht="14.25" customHeight="1">
      <c r="A75" s="44" t="s">
        <v>207</v>
      </c>
      <c r="B75" s="79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1">
        <v>1</v>
      </c>
      <c r="D75" s="257"/>
      <c r="E75" s="151" t="s">
        <v>104</v>
      </c>
      <c r="F75" s="132">
        <v>0</v>
      </c>
      <c r="G75" s="69"/>
    </row>
    <row r="76" spans="1:7" ht="14.25" customHeight="1">
      <c r="A76" s="44" t="s">
        <v>208</v>
      </c>
      <c r="B76" s="79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1">
        <v>1</v>
      </c>
      <c r="D76" s="257"/>
      <c r="E76" s="151" t="s">
        <v>157</v>
      </c>
      <c r="F76" s="136"/>
      <c r="G76" s="69"/>
    </row>
    <row r="77" spans="1:7" ht="14.25" customHeight="1">
      <c r="A77" s="44" t="s">
        <v>209</v>
      </c>
      <c r="B77" s="79" t="str">
        <f t="shared" si="2"/>
        <v>1.3.Надежность снабжения потребителей товарами (услугами)              -оборудование водозаборов</v>
      </c>
      <c r="C77" s="141">
        <v>1</v>
      </c>
      <c r="D77" s="257"/>
      <c r="E77" s="151" t="s">
        <v>102</v>
      </c>
      <c r="F77" s="132">
        <v>0</v>
      </c>
      <c r="G77" s="69"/>
    </row>
    <row r="78" spans="1:7" ht="14.25" customHeight="1">
      <c r="A78" s="44" t="s">
        <v>210</v>
      </c>
      <c r="B78" s="79" t="str">
        <f t="shared" si="2"/>
        <v>1.3.Надежность снабжения потребителей товарами (услугами)              -оборудование системы очистки воды </v>
      </c>
      <c r="C78" s="141">
        <v>1</v>
      </c>
      <c r="D78" s="257"/>
      <c r="E78" s="151" t="s">
        <v>103</v>
      </c>
      <c r="F78" s="132">
        <v>0</v>
      </c>
      <c r="G78" s="69"/>
    </row>
    <row r="79" spans="1:7" ht="14.25" customHeight="1">
      <c r="A79" s="44" t="s">
        <v>211</v>
      </c>
      <c r="B79" s="79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1">
        <v>1</v>
      </c>
      <c r="D79" s="257"/>
      <c r="E79" s="151" t="s">
        <v>104</v>
      </c>
      <c r="F79" s="132">
        <v>0</v>
      </c>
      <c r="G79" s="69"/>
    </row>
    <row r="80" spans="1:7" ht="14.25" customHeight="1">
      <c r="A80" s="44" t="s">
        <v>212</v>
      </c>
      <c r="B80" s="79" t="str">
        <f t="shared" si="2"/>
        <v>1.3.Надежность снабжения потребителей товарами (услугами) Удельный вес сетей, нуждающихся в замене (%)</v>
      </c>
      <c r="C80" s="141">
        <v>1</v>
      </c>
      <c r="D80" s="257" t="s">
        <v>105</v>
      </c>
      <c r="E80" s="146" t="s">
        <v>106</v>
      </c>
      <c r="F80" s="134">
        <f>IF(F32=0,0,F81/F32)</f>
        <v>0.4827586206896552</v>
      </c>
      <c r="G80" s="69"/>
    </row>
    <row r="81" spans="1:7" ht="14.25" customHeight="1">
      <c r="A81" s="44" t="s">
        <v>213</v>
      </c>
      <c r="B81" s="79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1">
        <v>1</v>
      </c>
      <c r="D81" s="257"/>
      <c r="E81" s="151" t="s">
        <v>416</v>
      </c>
      <c r="F81" s="132">
        <v>14</v>
      </c>
      <c r="G81" s="69"/>
    </row>
    <row r="82" spans="1:7" ht="14.25" customHeight="1">
      <c r="A82" s="44" t="s">
        <v>214</v>
      </c>
      <c r="B82" s="79" t="str">
        <f t="shared" si="2"/>
        <v>1.3.Надежность снабжения потребителей товарами (услугами)    Справочно:         диаметр от 50мм до 250мм, (км)</v>
      </c>
      <c r="C82" s="141">
        <v>1</v>
      </c>
      <c r="D82" s="257"/>
      <c r="E82" s="151" t="s">
        <v>117</v>
      </c>
      <c r="F82" s="132">
        <v>0</v>
      </c>
      <c r="G82" s="69"/>
    </row>
    <row r="83" spans="1:7" ht="14.25" customHeight="1">
      <c r="A83" s="44" t="s">
        <v>215</v>
      </c>
      <c r="B83" s="79" t="str">
        <f t="shared" si="2"/>
        <v>1.3.Надежность снабжения потребителей товарами (услугами)                             диаметр от 250мм до 500мм, (км)</v>
      </c>
      <c r="C83" s="141">
        <v>1</v>
      </c>
      <c r="D83" s="257"/>
      <c r="E83" s="151" t="s">
        <v>88</v>
      </c>
      <c r="F83" s="132">
        <v>0</v>
      </c>
      <c r="G83" s="69"/>
    </row>
    <row r="84" spans="1:7" ht="14.25" customHeight="1">
      <c r="A84" s="44" t="s">
        <v>216</v>
      </c>
      <c r="B84" s="79" t="str">
        <f t="shared" si="2"/>
        <v>1.3.Надежность снабжения потребителей товарами (услугами)                             диаметр от 500мм до 1000мм, (км)</v>
      </c>
      <c r="C84" s="141">
        <v>1</v>
      </c>
      <c r="D84" s="257"/>
      <c r="E84" s="151" t="s">
        <v>89</v>
      </c>
      <c r="F84" s="132">
        <v>0</v>
      </c>
      <c r="G84" s="69"/>
    </row>
    <row r="85" spans="1:7" ht="14.25" customHeight="1">
      <c r="A85" s="44" t="s">
        <v>217</v>
      </c>
      <c r="B85" s="79" t="str">
        <f t="shared" si="2"/>
        <v>1.3.Надежность снабжения потребителей товарами (услугами)                             диаметр от 1000мм, (км)</v>
      </c>
      <c r="C85" s="141">
        <v>1</v>
      </c>
      <c r="D85" s="257"/>
      <c r="E85" s="151" t="s">
        <v>9</v>
      </c>
      <c r="F85" s="132">
        <v>0</v>
      </c>
      <c r="G85" s="69"/>
    </row>
    <row r="86" spans="3:7" ht="17.25" customHeight="1">
      <c r="C86" s="141">
        <v>1</v>
      </c>
      <c r="D86" s="259" t="s">
        <v>408</v>
      </c>
      <c r="E86" s="260"/>
      <c r="F86" s="261"/>
      <c r="G86" s="69"/>
    </row>
    <row r="87" spans="1:7" ht="15" customHeight="1">
      <c r="A87" s="44" t="s">
        <v>218</v>
      </c>
      <c r="B87" s="79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1">
        <v>1</v>
      </c>
      <c r="D87" s="257" t="s">
        <v>0</v>
      </c>
      <c r="E87" s="147" t="s">
        <v>137</v>
      </c>
      <c r="F87" s="139">
        <f>IF(F89=0,0,F88/F89)</f>
        <v>0.028325</v>
      </c>
      <c r="G87" s="69"/>
    </row>
    <row r="88" spans="1:7" ht="11.25">
      <c r="A88" s="44" t="s">
        <v>219</v>
      </c>
      <c r="B88" s="79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1">
        <v>1</v>
      </c>
      <c r="D88" s="257"/>
      <c r="E88" s="148" t="s">
        <v>40</v>
      </c>
      <c r="F88" s="132">
        <v>169.95</v>
      </c>
      <c r="G88" s="69"/>
    </row>
    <row r="89" spans="1:7" ht="12" thickBot="1">
      <c r="A89" s="44" t="s">
        <v>220</v>
      </c>
      <c r="B89" s="79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1">
        <v>1</v>
      </c>
      <c r="D89" s="258"/>
      <c r="E89" s="153" t="s">
        <v>41</v>
      </c>
      <c r="F89" s="140">
        <v>6000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zoomScalePageLayoutView="0" workbookViewId="0" topLeftCell="C85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80" hidden="1" customWidth="1"/>
    <col min="2" max="2" width="18.28125" style="80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7" t="str">
        <f>Справочники!E6</f>
        <v>Наименование регулирующего органа:</v>
      </c>
      <c r="B1" s="80" t="str">
        <f>mo_n</f>
        <v>Село Сухая Буйвола</v>
      </c>
      <c r="D1" s="43"/>
      <c r="F1" s="53"/>
      <c r="G1" s="53"/>
      <c r="H1" s="44"/>
    </row>
    <row r="2" spans="1:8" s="42" customFormat="1" ht="11.25" hidden="1">
      <c r="A2" s="87"/>
      <c r="B2" s="80" t="str">
        <f>oktmo_n</f>
        <v>07646422</v>
      </c>
      <c r="D2" s="43"/>
      <c r="F2" s="53"/>
      <c r="G2" s="53"/>
      <c r="H2" s="44"/>
    </row>
    <row r="3" spans="1:17" s="42" customFormat="1" ht="38.25" hidden="1">
      <c r="A3" s="87" t="str">
        <f>Справочники!F8</f>
        <v>I квартал</v>
      </c>
      <c r="B3" s="44"/>
      <c r="D3" s="43"/>
      <c r="F3" s="53"/>
      <c r="G3" s="53"/>
      <c r="H3" s="44"/>
      <c r="O3" s="76">
        <v>1</v>
      </c>
      <c r="P3" s="76" t="s">
        <v>135</v>
      </c>
      <c r="Q3" s="76" t="str">
        <f>Справочники!F5</f>
        <v>Ставропольский край</v>
      </c>
    </row>
    <row r="4" spans="1:17" s="42" customFormat="1" ht="12.75" hidden="1">
      <c r="A4" s="87">
        <f>Справочники!G8</f>
        <v>2012</v>
      </c>
      <c r="B4" s="44"/>
      <c r="D4" s="43"/>
      <c r="F4" s="53"/>
      <c r="G4" s="53"/>
      <c r="H4" s="44"/>
      <c r="O4" s="76">
        <v>2</v>
      </c>
      <c r="P4" s="76" t="s">
        <v>134</v>
      </c>
      <c r="Q4" s="76" t="str">
        <f>Справочники!F8</f>
        <v>I квартал</v>
      </c>
    </row>
    <row r="5" spans="1:17" s="42" customFormat="1" ht="33.75" hidden="1">
      <c r="A5" s="87" t="str">
        <f>org_n</f>
        <v>МУП "Сухобуйволинское"</v>
      </c>
      <c r="B5" s="44">
        <f>fil</f>
        <v>0</v>
      </c>
      <c r="D5" s="43"/>
      <c r="F5" s="53"/>
      <c r="G5" s="53"/>
      <c r="H5" s="44"/>
      <c r="O5" s="76">
        <v>3</v>
      </c>
      <c r="P5" s="76" t="s">
        <v>133</v>
      </c>
      <c r="Q5" s="76">
        <f>Справочники!G8</f>
        <v>2012</v>
      </c>
    </row>
    <row r="6" spans="1:17" s="42" customFormat="1" ht="38.25" hidden="1">
      <c r="A6" s="87" t="str">
        <f>inn</f>
        <v>2617011750</v>
      </c>
      <c r="B6" s="44" t="str">
        <f>kpp</f>
        <v>261701001</v>
      </c>
      <c r="D6" s="43"/>
      <c r="F6" s="54"/>
      <c r="G6" s="54"/>
      <c r="H6" s="44"/>
      <c r="O6" s="76">
        <v>4</v>
      </c>
      <c r="P6" s="76" t="s">
        <v>323</v>
      </c>
      <c r="Q6" s="76" t="str">
        <f>mo_n</f>
        <v>Село Сухая Буйвола</v>
      </c>
    </row>
    <row r="7" spans="1:17" s="47" customFormat="1" ht="12.75" customHeight="1">
      <c r="A7" s="87"/>
      <c r="B7" s="44"/>
      <c r="C7" s="45"/>
      <c r="D7" s="46"/>
      <c r="F7" s="262" t="s">
        <v>144</v>
      </c>
      <c r="G7" s="155"/>
      <c r="H7" s="48"/>
      <c r="I7" s="42"/>
      <c r="O7" s="76">
        <v>5</v>
      </c>
      <c r="P7" s="76" t="s">
        <v>324</v>
      </c>
      <c r="Q7" s="76" t="str">
        <f>oktmo_n</f>
        <v>07646422</v>
      </c>
    </row>
    <row r="8" spans="1:17" s="47" customFormat="1" ht="51">
      <c r="A8" s="87"/>
      <c r="B8" s="44"/>
      <c r="C8" s="45"/>
      <c r="D8" s="46"/>
      <c r="F8" s="263"/>
      <c r="G8" s="155"/>
      <c r="H8" s="48"/>
      <c r="I8" s="42"/>
      <c r="O8" s="76">
        <v>6</v>
      </c>
      <c r="P8" s="76" t="s">
        <v>325</v>
      </c>
      <c r="Q8" s="77" t="str">
        <f>org_n</f>
        <v>МУП "Сухобуйволинское"</v>
      </c>
    </row>
    <row r="9" spans="1:17" s="47" customFormat="1" ht="25.5">
      <c r="A9" s="87"/>
      <c r="B9" s="44"/>
      <c r="C9" s="45"/>
      <c r="D9" s="46"/>
      <c r="F9" s="263"/>
      <c r="G9" s="155"/>
      <c r="H9" s="48"/>
      <c r="I9" s="42"/>
      <c r="O9" s="76">
        <v>7</v>
      </c>
      <c r="P9" s="76" t="s">
        <v>326</v>
      </c>
      <c r="Q9" s="76" t="str">
        <f>inn</f>
        <v>2617011750</v>
      </c>
    </row>
    <row r="10" spans="1:17" s="47" customFormat="1" ht="25.5">
      <c r="A10" s="87"/>
      <c r="B10" s="44"/>
      <c r="C10" s="45"/>
      <c r="D10" s="46"/>
      <c r="F10" s="263"/>
      <c r="G10" s="155"/>
      <c r="H10" s="48"/>
      <c r="I10" s="42"/>
      <c r="O10" s="76">
        <v>8</v>
      </c>
      <c r="P10" s="77" t="s">
        <v>327</v>
      </c>
      <c r="Q10" s="76" t="str">
        <f>kpp</f>
        <v>261701001</v>
      </c>
    </row>
    <row r="11" spans="1:17" s="47" customFormat="1" ht="12.75">
      <c r="A11" s="87"/>
      <c r="B11" s="44"/>
      <c r="C11" s="45"/>
      <c r="D11" s="46"/>
      <c r="F11" s="264"/>
      <c r="G11" s="155"/>
      <c r="H11" s="48"/>
      <c r="I11" s="42"/>
      <c r="O11" s="76">
        <v>9</v>
      </c>
      <c r="P11" s="76" t="s">
        <v>328</v>
      </c>
      <c r="Q11" s="78" t="str">
        <f>org_n&amp;"_INN:"&amp;inn&amp;"_KPP:"&amp;kpp</f>
        <v>МУП "Сухобуйволинское"_INN:2617011750_KPP:261701001</v>
      </c>
    </row>
    <row r="12" spans="1:17" s="47" customFormat="1" ht="25.5">
      <c r="A12" s="44"/>
      <c r="B12" s="44"/>
      <c r="D12" s="46"/>
      <c r="F12" s="49"/>
      <c r="H12" s="48"/>
      <c r="I12" s="42"/>
      <c r="O12" s="76">
        <v>10</v>
      </c>
      <c r="P12" s="76" t="s">
        <v>136</v>
      </c>
      <c r="Q12" s="76" t="str">
        <f>vprod</f>
        <v>Водозабор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6">
        <v>11</v>
      </c>
      <c r="P13" s="76" t="s">
        <v>1</v>
      </c>
      <c r="Q13" s="76">
        <f>fil</f>
        <v>0</v>
      </c>
    </row>
    <row r="14" spans="1:17" s="47" customFormat="1" ht="15.75" customHeight="1">
      <c r="A14" s="44"/>
      <c r="B14" s="44"/>
      <c r="C14" s="69"/>
      <c r="D14" s="268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2012 года</v>
      </c>
      <c r="E14" s="269"/>
      <c r="F14" s="270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71" t="str">
        <f>"Муниципальное образование: "&amp;IF(B1="","",B1)</f>
        <v>Муниципальное образование: Село Сухая Буйвола</v>
      </c>
      <c r="E15" s="272"/>
      <c r="F15" s="273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65" t="str">
        <f>"Название организации: "&amp;IF(B5=0,A5,A5&amp;" ("&amp;B5&amp;")")</f>
        <v>Название организации: МУП "Сухобуйволинское"</v>
      </c>
      <c r="E16" s="266"/>
      <c r="F16" s="267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6"/>
      <c r="D18" s="142" t="s">
        <v>145</v>
      </c>
      <c r="E18" s="143" t="s">
        <v>146</v>
      </c>
      <c r="F18" s="144" t="s">
        <v>147</v>
      </c>
      <c r="G18" s="156"/>
      <c r="H18" s="55"/>
      <c r="J18" s="56"/>
    </row>
    <row r="19" spans="3:10" ht="12.75" customHeight="1">
      <c r="C19" s="156"/>
      <c r="D19" s="130">
        <v>1</v>
      </c>
      <c r="E19" s="131">
        <v>2</v>
      </c>
      <c r="F19" s="130">
        <v>3</v>
      </c>
      <c r="G19" s="156"/>
      <c r="H19" s="55"/>
      <c r="J19" s="56"/>
    </row>
    <row r="20" spans="3:10" ht="12.75" customHeight="1">
      <c r="C20" s="156"/>
      <c r="D20" s="277" t="s">
        <v>409</v>
      </c>
      <c r="E20" s="278"/>
      <c r="F20" s="279"/>
      <c r="G20" s="156"/>
      <c r="H20" s="55"/>
      <c r="J20" s="56"/>
    </row>
    <row r="21" spans="1:10" ht="12.75" customHeight="1">
      <c r="A21" s="80" t="s">
        <v>221</v>
      </c>
      <c r="B21" s="8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1">
        <v>1</v>
      </c>
      <c r="D21" s="257" t="s">
        <v>42</v>
      </c>
      <c r="E21" s="146" t="s">
        <v>99</v>
      </c>
      <c r="F21" s="138">
        <f>IF(F23=0,0,F22/F23)</f>
        <v>0.10344827586206896</v>
      </c>
      <c r="G21" s="156"/>
      <c r="H21" s="55"/>
      <c r="J21" s="56"/>
    </row>
    <row r="22" spans="1:10" ht="12.75" customHeight="1">
      <c r="A22" s="80" t="s">
        <v>222</v>
      </c>
      <c r="B22" s="8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1">
        <v>1</v>
      </c>
      <c r="D22" s="257"/>
      <c r="E22" s="151" t="s">
        <v>154</v>
      </c>
      <c r="F22" s="188">
        <f>Производственная!F63</f>
        <v>3</v>
      </c>
      <c r="G22" s="156"/>
      <c r="H22" s="55"/>
      <c r="J22" s="56"/>
    </row>
    <row r="23" spans="1:17" s="47" customFormat="1" ht="14.25" customHeight="1">
      <c r="A23" s="80" t="s">
        <v>223</v>
      </c>
      <c r="B23" s="8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1">
        <v>1</v>
      </c>
      <c r="D23" s="257"/>
      <c r="E23" s="148" t="s">
        <v>346</v>
      </c>
      <c r="F23" s="137">
        <f>Производственная!F32</f>
        <v>29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0" t="s">
        <v>224</v>
      </c>
      <c r="B24" s="88" t="str">
        <f t="shared" si="0"/>
        <v>2.1. Надежность снабжения потребителей товарами (услугами)    Справочно:         диаметр от 50мм до 250мм, (км)</v>
      </c>
      <c r="C24" s="141">
        <v>1</v>
      </c>
      <c r="D24" s="257"/>
      <c r="E24" s="151" t="s">
        <v>117</v>
      </c>
      <c r="F24" s="137">
        <f>Производственная!F33</f>
        <v>25.5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0" t="s">
        <v>225</v>
      </c>
      <c r="B25" s="88" t="str">
        <f t="shared" si="0"/>
        <v>2.1. Надежность снабжения потребителей товарами (услугами)                             диаметр от 250мм до 500мм, (км)</v>
      </c>
      <c r="C25" s="141">
        <v>1</v>
      </c>
      <c r="D25" s="257"/>
      <c r="E25" s="151" t="s">
        <v>88</v>
      </c>
      <c r="F25" s="137">
        <f>Производственная!F34</f>
        <v>3.5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0" t="s">
        <v>226</v>
      </c>
      <c r="B26" s="88" t="str">
        <f t="shared" si="0"/>
        <v>2.1. Надежность снабжения потребителей товарами (услугами)                             диаметр от 500мм до 1000мм, (км)</v>
      </c>
      <c r="C26" s="141">
        <v>1</v>
      </c>
      <c r="D26" s="257"/>
      <c r="E26" s="151" t="s">
        <v>89</v>
      </c>
      <c r="F26" s="137">
        <f>Производственная!F35</f>
        <v>0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0" t="s">
        <v>227</v>
      </c>
      <c r="B27" s="88" t="str">
        <f t="shared" si="0"/>
        <v>2.1. Надежность снабжения потребителей товарами (услугами)                             диаметр от 1000мм, (км)</v>
      </c>
      <c r="C27" s="141">
        <v>1</v>
      </c>
      <c r="D27" s="257"/>
      <c r="E27" s="151" t="s">
        <v>9</v>
      </c>
      <c r="F27" s="137">
        <f>Производственная!F36</f>
        <v>0</v>
      </c>
      <c r="G27" s="69"/>
      <c r="H27" s="48"/>
      <c r="I27" s="42"/>
      <c r="O27" s="42"/>
      <c r="P27" s="42"/>
      <c r="Q27" s="42"/>
    </row>
    <row r="28" spans="1:10" ht="12.75" customHeight="1">
      <c r="A28" s="80" t="s">
        <v>228</v>
      </c>
      <c r="B28" s="8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1">
        <v>1</v>
      </c>
      <c r="D28" s="280" t="s">
        <v>43</v>
      </c>
      <c r="E28" s="146" t="s">
        <v>44</v>
      </c>
      <c r="F28" s="157">
        <f>IF(F31=0,0,(F29*F30)/F31)</f>
        <v>0</v>
      </c>
      <c r="G28" s="156"/>
      <c r="H28" s="55"/>
      <c r="J28" s="56"/>
    </row>
    <row r="29" spans="1:17" s="47" customFormat="1" ht="11.25">
      <c r="A29" s="80" t="s">
        <v>229</v>
      </c>
      <c r="B29" s="8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1">
        <v>1</v>
      </c>
      <c r="D29" s="280"/>
      <c r="E29" s="151" t="s">
        <v>414</v>
      </c>
      <c r="F29" s="175">
        <v>0</v>
      </c>
      <c r="G29" s="69"/>
      <c r="H29" s="48"/>
      <c r="I29" s="42"/>
      <c r="O29" s="42"/>
      <c r="P29" s="42"/>
      <c r="Q29" s="42"/>
    </row>
    <row r="30" spans="1:17" s="47" customFormat="1" ht="11.25">
      <c r="A30" s="80" t="s">
        <v>230</v>
      </c>
      <c r="B30" s="8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1">
        <v>1</v>
      </c>
      <c r="D30" s="280"/>
      <c r="E30" s="151" t="s">
        <v>415</v>
      </c>
      <c r="F30" s="175">
        <v>0</v>
      </c>
      <c r="G30" s="69"/>
      <c r="H30" s="48"/>
      <c r="I30" s="42"/>
      <c r="O30" s="42"/>
      <c r="P30" s="42"/>
      <c r="Q30" s="42"/>
    </row>
    <row r="31" spans="1:17" s="47" customFormat="1" ht="11.25">
      <c r="A31" s="80" t="s">
        <v>231</v>
      </c>
      <c r="B31" s="8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1">
        <v>1</v>
      </c>
      <c r="D31" s="280"/>
      <c r="E31" s="148" t="s">
        <v>45</v>
      </c>
      <c r="F31" s="135">
        <v>0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232</v>
      </c>
      <c r="B32" s="8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1">
        <v>1</v>
      </c>
      <c r="D32" s="257" t="s">
        <v>46</v>
      </c>
      <c r="E32" s="146" t="s">
        <v>97</v>
      </c>
      <c r="F32" s="137">
        <f>IF(Справочники!I8=0,0,F33/Справочники!I8)</f>
        <v>24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233</v>
      </c>
      <c r="B33" s="8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1">
        <v>1</v>
      </c>
      <c r="D33" s="257"/>
      <c r="E33" s="151" t="s">
        <v>153</v>
      </c>
      <c r="F33" s="188">
        <f>Производственная!F60</f>
        <v>2184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234</v>
      </c>
      <c r="B34" s="88" t="str">
        <f t="shared" si="0"/>
        <v>2.1. Надежность снабжения потребителей товарами (услугами)    Объем потерь (тыс.куб.м)</v>
      </c>
      <c r="C34" s="141">
        <v>1</v>
      </c>
      <c r="D34" s="257" t="s">
        <v>47</v>
      </c>
      <c r="E34" s="148" t="s">
        <v>5</v>
      </c>
      <c r="F34" s="188">
        <f>Производственная!F27</f>
        <v>0.17400000000000038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235</v>
      </c>
      <c r="B35" s="88" t="str">
        <f t="shared" si="0"/>
        <v>2.1. Надежность снабжения потребителей товарами (услугами)    Объем отпуска в сеть (тыс.куб.м)</v>
      </c>
      <c r="C35" s="141">
        <v>1</v>
      </c>
      <c r="D35" s="257"/>
      <c r="E35" s="148" t="s">
        <v>6</v>
      </c>
      <c r="F35" s="137">
        <f>Производственная!F28</f>
        <v>7.5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236</v>
      </c>
      <c r="B36" s="88" t="str">
        <f t="shared" si="0"/>
        <v>2.1. Надежность снабжения потребителей товарами (услугами) Уровень потерь (%)</v>
      </c>
      <c r="C36" s="141">
        <v>1</v>
      </c>
      <c r="D36" s="257"/>
      <c r="E36" s="147" t="s">
        <v>7</v>
      </c>
      <c r="F36" s="134">
        <f>IF(F35=0,0,F34/F35)</f>
        <v>0.02320000000000005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237</v>
      </c>
      <c r="B37" s="88" t="str">
        <f t="shared" si="0"/>
        <v>2.1. Надежность снабжения потребителей товарами (услугами) Коэффициент потерь (куб. м/км)</v>
      </c>
      <c r="C37" s="141">
        <v>1</v>
      </c>
      <c r="D37" s="145" t="s">
        <v>48</v>
      </c>
      <c r="E37" s="147" t="s">
        <v>10</v>
      </c>
      <c r="F37" s="133">
        <f>IF(F23=0,0,F34/F23*1000)</f>
        <v>6.000000000000013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238</v>
      </c>
      <c r="B38" s="88" t="str">
        <f t="shared" si="0"/>
        <v>2.1. Надежность снабжения потребителей товарами (услугами) Индекс замены оборудования (%)</v>
      </c>
      <c r="C38" s="141">
        <v>1</v>
      </c>
      <c r="D38" s="281" t="s">
        <v>49</v>
      </c>
      <c r="E38" s="146" t="s">
        <v>50</v>
      </c>
      <c r="F38" s="134">
        <f>IF(SUM(I39:I42)=0,0,AVERAGE(I39:I42))</f>
        <v>0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239</v>
      </c>
      <c r="B39" s="88" t="str">
        <f t="shared" si="0"/>
        <v>2.1. Надежность снабжения потребителей товарами (услугами)              -оборудование водозаборов</v>
      </c>
      <c r="C39" s="141">
        <v>1</v>
      </c>
      <c r="D39" s="282"/>
      <c r="E39" s="151" t="s">
        <v>102</v>
      </c>
      <c r="F39" s="139">
        <f>IF(F49=0,0,F44/F49)</f>
        <v>0</v>
      </c>
      <c r="G39" s="69"/>
      <c r="H39" s="48"/>
      <c r="I39" s="42">
        <f>IF(F39&gt;0,F39,"")</f>
      </c>
      <c r="O39" s="42"/>
      <c r="P39" s="42"/>
      <c r="Q39" s="42"/>
    </row>
    <row r="40" spans="1:17" s="47" customFormat="1" ht="11.25">
      <c r="A40" s="44" t="s">
        <v>240</v>
      </c>
      <c r="B40" s="88" t="str">
        <f t="shared" si="0"/>
        <v>2.1. Надежность снабжения потребителей товарами (услугами)              -оборудование системы очистки воды </v>
      </c>
      <c r="C40" s="141">
        <v>1</v>
      </c>
      <c r="D40" s="282"/>
      <c r="E40" s="151" t="s">
        <v>103</v>
      </c>
      <c r="F40" s="139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241</v>
      </c>
      <c r="B41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1">
        <v>1</v>
      </c>
      <c r="D41" s="282"/>
      <c r="E41" s="151" t="s">
        <v>104</v>
      </c>
      <c r="F41" s="139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242</v>
      </c>
      <c r="B42" s="88" t="str">
        <f t="shared" si="0"/>
        <v>2.1. Надежность снабжения потребителей товарами (услугами)              -в т.ч. сети (км)</v>
      </c>
      <c r="C42" s="141">
        <v>1</v>
      </c>
      <c r="D42" s="282"/>
      <c r="E42" s="151" t="s">
        <v>65</v>
      </c>
      <c r="F42" s="139">
        <f>IF(F52=0,0,F47/F52)</f>
        <v>0</v>
      </c>
      <c r="G42" s="69"/>
      <c r="H42" s="48"/>
      <c r="I42" s="42">
        <f>IF(F42&gt;0,F42,"")</f>
      </c>
      <c r="O42" s="42"/>
      <c r="P42" s="42"/>
      <c r="Q42" s="42"/>
    </row>
    <row r="43" spans="1:17" s="47" customFormat="1" ht="11.25">
      <c r="A43" s="44" t="s">
        <v>243</v>
      </c>
      <c r="B43" s="8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1">
        <v>1</v>
      </c>
      <c r="D43" s="282"/>
      <c r="E43" s="162" t="s">
        <v>66</v>
      </c>
      <c r="F43" s="163"/>
      <c r="G43" s="69"/>
      <c r="H43" s="48"/>
      <c r="I43" s="42"/>
      <c r="O43" s="42"/>
      <c r="P43" s="42"/>
      <c r="Q43" s="42"/>
    </row>
    <row r="44" spans="1:17" s="47" customFormat="1" ht="11.25">
      <c r="A44" s="44" t="s">
        <v>244</v>
      </c>
      <c r="B44" s="88" t="str">
        <f t="shared" si="0"/>
        <v>2.1. Надежность снабжения потребителей товарами (услугами)              -оборудование водозаборов</v>
      </c>
      <c r="C44" s="141">
        <v>1</v>
      </c>
      <c r="D44" s="282"/>
      <c r="E44" s="151" t="s">
        <v>102</v>
      </c>
      <c r="F44" s="176">
        <v>0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245</v>
      </c>
      <c r="B45" s="88" t="str">
        <f t="shared" si="0"/>
        <v>2.1. Надежность снабжения потребителей товарами (услугами)              -оборудование системы очистки воды </v>
      </c>
      <c r="C45" s="141">
        <v>1</v>
      </c>
      <c r="D45" s="282"/>
      <c r="E45" s="151" t="s">
        <v>103</v>
      </c>
      <c r="F45" s="176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246</v>
      </c>
      <c r="B46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1">
        <v>1</v>
      </c>
      <c r="D46" s="282"/>
      <c r="E46" s="151" t="s">
        <v>104</v>
      </c>
      <c r="F46" s="176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247</v>
      </c>
      <c r="B47" s="88" t="str">
        <f t="shared" si="0"/>
        <v>2.1. Надежность снабжения потребителей товарами (услугами)              -в т.ч. сети (км)</v>
      </c>
      <c r="C47" s="141">
        <v>1</v>
      </c>
      <c r="D47" s="282"/>
      <c r="E47" s="151" t="s">
        <v>65</v>
      </c>
      <c r="F47" s="176">
        <v>0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248</v>
      </c>
      <c r="B48" s="8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1">
        <v>1</v>
      </c>
      <c r="D48" s="282"/>
      <c r="E48" s="162" t="s">
        <v>67</v>
      </c>
      <c r="F48" s="163"/>
      <c r="G48" s="69"/>
      <c r="H48" s="48"/>
      <c r="I48" s="42"/>
      <c r="O48" s="42"/>
      <c r="P48" s="42"/>
      <c r="Q48" s="42"/>
    </row>
    <row r="49" spans="1:17" s="47" customFormat="1" ht="11.25">
      <c r="A49" s="44" t="s">
        <v>249</v>
      </c>
      <c r="B49" s="88" t="str">
        <f t="shared" si="0"/>
        <v>2.1. Надежность снабжения потребителей товарами (услугами)              -оборудование водозаборов</v>
      </c>
      <c r="C49" s="141">
        <v>1</v>
      </c>
      <c r="D49" s="282"/>
      <c r="E49" s="151" t="s">
        <v>102</v>
      </c>
      <c r="F49" s="176">
        <v>0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282</v>
      </c>
      <c r="B50" s="88" t="str">
        <f t="shared" si="0"/>
        <v>2.1. Надежность снабжения потребителей товарами (услугами)              -оборудование системы очистки воды </v>
      </c>
      <c r="C50" s="141">
        <v>1</v>
      </c>
      <c r="D50" s="282"/>
      <c r="E50" s="151" t="s">
        <v>103</v>
      </c>
      <c r="F50" s="176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283</v>
      </c>
      <c r="B51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1">
        <v>1</v>
      </c>
      <c r="D51" s="282"/>
      <c r="E51" s="151" t="s">
        <v>104</v>
      </c>
      <c r="F51" s="176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284</v>
      </c>
      <c r="B52" s="88" t="str">
        <f t="shared" si="0"/>
        <v>2.1. Надежность снабжения потребителей товарами (услугами)              -в т.ч. сети (км)</v>
      </c>
      <c r="C52" s="141">
        <v>1</v>
      </c>
      <c r="D52" s="283"/>
      <c r="E52" s="151" t="s">
        <v>65</v>
      </c>
      <c r="F52" s="176">
        <v>0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285</v>
      </c>
      <c r="B53" s="8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1">
        <v>1</v>
      </c>
      <c r="D53" s="257" t="s">
        <v>51</v>
      </c>
      <c r="E53" s="146" t="s">
        <v>101</v>
      </c>
      <c r="F53" s="134">
        <f>IF(SUM(I54:I56)=0,0,AVERAGE(I54:I56))</f>
        <v>1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286</v>
      </c>
      <c r="B54" s="88" t="str">
        <f t="shared" si="0"/>
        <v>2.1. Надежность снабжения потребителей товарами (услугами)              -оборудование водозаборов</v>
      </c>
      <c r="C54" s="141">
        <v>1</v>
      </c>
      <c r="D54" s="257"/>
      <c r="E54" s="151" t="s">
        <v>102</v>
      </c>
      <c r="F54" s="134">
        <f>IF((F66+F58)=0,0,F58/(F66+F58))</f>
        <v>1</v>
      </c>
      <c r="G54" s="69"/>
      <c r="H54" s="48"/>
      <c r="I54" s="42">
        <f>IF(F54&gt;0,F54,"")</f>
        <v>1</v>
      </c>
      <c r="O54" s="42"/>
      <c r="P54" s="42"/>
      <c r="Q54" s="42"/>
    </row>
    <row r="55" spans="1:17" s="47" customFormat="1" ht="14.25" customHeight="1">
      <c r="A55" s="44" t="s">
        <v>287</v>
      </c>
      <c r="B55" s="88" t="str">
        <f t="shared" si="0"/>
        <v>2.1. Надежность снабжения потребителей товарами (услугами)              -оборудование системы очистки воды </v>
      </c>
      <c r="C55" s="141">
        <v>1</v>
      </c>
      <c r="D55" s="257"/>
      <c r="E55" s="151" t="s">
        <v>103</v>
      </c>
      <c r="F55" s="134">
        <f>IF((F67+F59)=0,0,F59/(F67+F59))</f>
        <v>0</v>
      </c>
      <c r="G55" s="69"/>
      <c r="H55" s="48"/>
      <c r="I55" s="42">
        <f>IF(F55&gt;0,F55,"")</f>
      </c>
      <c r="O55" s="42"/>
      <c r="P55" s="42"/>
      <c r="Q55" s="42"/>
    </row>
    <row r="56" spans="1:17" s="47" customFormat="1" ht="14.25" customHeight="1">
      <c r="A56" s="44" t="s">
        <v>288</v>
      </c>
      <c r="B56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1">
        <v>1</v>
      </c>
      <c r="D56" s="257"/>
      <c r="E56" s="151" t="s">
        <v>104</v>
      </c>
      <c r="F56" s="134">
        <f>IF((F68+F60)=0,0,F60/(F68+F60))</f>
        <v>0</v>
      </c>
      <c r="G56" s="69"/>
      <c r="H56" s="48"/>
      <c r="I56" s="42">
        <f>IF(F56&gt;0,F56,"")</f>
      </c>
      <c r="O56" s="42"/>
      <c r="P56" s="42"/>
      <c r="Q56" s="42"/>
    </row>
    <row r="57" spans="1:17" s="47" customFormat="1" ht="14.25" customHeight="1">
      <c r="A57" s="44" t="s">
        <v>289</v>
      </c>
      <c r="B57" s="8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1">
        <v>1</v>
      </c>
      <c r="D57" s="257"/>
      <c r="E57" s="151" t="s">
        <v>155</v>
      </c>
      <c r="F57" s="154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290</v>
      </c>
      <c r="B58" s="88" t="str">
        <f t="shared" si="0"/>
        <v>2.1. Надежность снабжения потребителей товарами (услугами)              -оборудование водозаборов</v>
      </c>
      <c r="C58" s="141">
        <v>1</v>
      </c>
      <c r="D58" s="257"/>
      <c r="E58" s="151" t="s">
        <v>102</v>
      </c>
      <c r="F58" s="188">
        <f>Производственная!F69</f>
        <v>28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291</v>
      </c>
      <c r="B59" s="88" t="str">
        <f t="shared" si="0"/>
        <v>2.1. Надежность снабжения потребителей товарами (услугами)              -оборудование системы очистки воды </v>
      </c>
      <c r="C59" s="141">
        <v>1</v>
      </c>
      <c r="D59" s="257"/>
      <c r="E59" s="151" t="s">
        <v>103</v>
      </c>
      <c r="F59" s="188">
        <f>Производственная!F70</f>
        <v>0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292</v>
      </c>
      <c r="B60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1">
        <v>1</v>
      </c>
      <c r="D60" s="257"/>
      <c r="E60" s="151" t="s">
        <v>104</v>
      </c>
      <c r="F60" s="188">
        <f>Производственная!F71</f>
        <v>0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293</v>
      </c>
      <c r="B61" s="8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1">
        <v>1</v>
      </c>
      <c r="D61" s="257"/>
      <c r="E61" s="151" t="s">
        <v>156</v>
      </c>
      <c r="F61" s="154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294</v>
      </c>
      <c r="B62" s="88" t="str">
        <f t="shared" si="0"/>
        <v>2.1. Надежность снабжения потребителей товарами (услугами)              -оборудование водозаборов</v>
      </c>
      <c r="C62" s="141">
        <v>1</v>
      </c>
      <c r="D62" s="257"/>
      <c r="E62" s="151" t="s">
        <v>102</v>
      </c>
      <c r="F62" s="188">
        <f>Производственная!F73</f>
        <v>0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295</v>
      </c>
      <c r="B63" s="88" t="str">
        <f t="shared" si="0"/>
        <v>2.1. Надежность снабжения потребителей товарами (услугами)              -оборудование системы очистки воды </v>
      </c>
      <c r="C63" s="141">
        <v>1</v>
      </c>
      <c r="D63" s="257"/>
      <c r="E63" s="151" t="s">
        <v>103</v>
      </c>
      <c r="F63" s="188">
        <f>Производственная!F74</f>
        <v>25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296</v>
      </c>
      <c r="B64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1">
        <v>1</v>
      </c>
      <c r="D64" s="257"/>
      <c r="E64" s="151" t="s">
        <v>104</v>
      </c>
      <c r="F64" s="188">
        <f>Производственная!F75</f>
        <v>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297</v>
      </c>
      <c r="B65" s="8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1">
        <v>1</v>
      </c>
      <c r="D65" s="257"/>
      <c r="E65" s="151" t="s">
        <v>157</v>
      </c>
      <c r="F65" s="154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298</v>
      </c>
      <c r="B66" s="88" t="str">
        <f t="shared" si="0"/>
        <v>2.1. Надежность снабжения потребителей товарами (услугами)              -оборудование водозаборов</v>
      </c>
      <c r="C66" s="141">
        <v>1</v>
      </c>
      <c r="D66" s="257"/>
      <c r="E66" s="151" t="s">
        <v>102</v>
      </c>
      <c r="F66" s="188">
        <f>Производственная!F77</f>
        <v>0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299</v>
      </c>
      <c r="B67" s="88" t="str">
        <f t="shared" si="0"/>
        <v>2.1. Надежность снабжения потребителей товарами (услугами)              -оборудование системы очистки воды </v>
      </c>
      <c r="C67" s="141">
        <v>1</v>
      </c>
      <c r="D67" s="257"/>
      <c r="E67" s="151" t="s">
        <v>103</v>
      </c>
      <c r="F67" s="188">
        <f>Производственная!F78</f>
        <v>0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300</v>
      </c>
      <c r="B68" s="8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1">
        <v>1</v>
      </c>
      <c r="D68" s="257"/>
      <c r="E68" s="151" t="s">
        <v>104</v>
      </c>
      <c r="F68" s="188">
        <f>Производственная!F79</f>
        <v>0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301</v>
      </c>
      <c r="B69" s="88" t="str">
        <f t="shared" si="0"/>
        <v>2.1. Надежность снабжения потребителей товарами (услугами) Удельный вес сетей, нуждающихся в замене (%)</v>
      </c>
      <c r="C69" s="141">
        <v>1</v>
      </c>
      <c r="D69" s="257" t="s">
        <v>52</v>
      </c>
      <c r="E69" s="146" t="s">
        <v>106</v>
      </c>
      <c r="F69" s="134">
        <f>IF(F23=0,0,F70/F23)</f>
        <v>0.4827586206896552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302</v>
      </c>
      <c r="B70" s="8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1">
        <v>1</v>
      </c>
      <c r="D70" s="257"/>
      <c r="E70" s="151" t="s">
        <v>416</v>
      </c>
      <c r="F70" s="137">
        <f>Производственная!F81</f>
        <v>14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303</v>
      </c>
      <c r="B71" s="88" t="str">
        <f t="shared" si="0"/>
        <v>2.1. Надежность снабжения потребителей товарами (услугами)    Справочно:        диаметр от 50мм до 250мм, (км)</v>
      </c>
      <c r="C71" s="141">
        <v>1</v>
      </c>
      <c r="D71" s="257"/>
      <c r="E71" s="151" t="s">
        <v>347</v>
      </c>
      <c r="F71" s="137">
        <f>Производственная!F82</f>
        <v>0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304</v>
      </c>
      <c r="B72" s="88" t="str">
        <f t="shared" si="0"/>
        <v>2.1. Надежность снабжения потребителей товарами (услугами)                             диаметр от 250мм до 500мм, (км)</v>
      </c>
      <c r="C72" s="141">
        <v>1</v>
      </c>
      <c r="D72" s="257"/>
      <c r="E72" s="151" t="s">
        <v>88</v>
      </c>
      <c r="F72" s="137">
        <f>Производственная!F83</f>
        <v>0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305</v>
      </c>
      <c r="B73" s="88" t="str">
        <f t="shared" si="0"/>
        <v>2.1. Надежность снабжения потребителей товарами (услугами)                             диаметр от 500мм до 1000мм, (км)</v>
      </c>
      <c r="C73" s="141">
        <v>1</v>
      </c>
      <c r="D73" s="257"/>
      <c r="E73" s="151" t="s">
        <v>89</v>
      </c>
      <c r="F73" s="137">
        <f>Производственная!F84</f>
        <v>0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306</v>
      </c>
      <c r="B74" s="88" t="str">
        <f t="shared" si="0"/>
        <v>2.1. Надежность снабжения потребителей товарами (услугами)                             диаметр от 1000мм, (км)</v>
      </c>
      <c r="C74" s="141">
        <v>1</v>
      </c>
      <c r="D74" s="257"/>
      <c r="E74" s="151" t="s">
        <v>9</v>
      </c>
      <c r="F74" s="137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1">
        <v>1</v>
      </c>
      <c r="D75" s="259" t="s">
        <v>410</v>
      </c>
      <c r="E75" s="260"/>
      <c r="F75" s="261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307</v>
      </c>
      <c r="B76" s="8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1">
        <v>1</v>
      </c>
      <c r="D76" s="280" t="s">
        <v>53</v>
      </c>
      <c r="E76" s="146" t="s">
        <v>54</v>
      </c>
      <c r="F76" s="134">
        <f>IF(SUM(I77:I79)=0,0,AVERAGE(I77:I79))</f>
        <v>0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308</v>
      </c>
      <c r="B77" s="8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1">
        <v>1</v>
      </c>
      <c r="D77" s="280"/>
      <c r="E77" s="151" t="s">
        <v>102</v>
      </c>
      <c r="F77" s="139">
        <f>IF(F85=0,0,F81/F85)</f>
        <v>0</v>
      </c>
      <c r="G77" s="69"/>
      <c r="H77" s="48"/>
      <c r="I77" s="42">
        <f>IF(F77&gt;0,F77,"")</f>
      </c>
      <c r="O77" s="42"/>
      <c r="P77" s="42"/>
      <c r="Q77" s="42"/>
    </row>
    <row r="78" spans="1:17" s="47" customFormat="1" ht="11.25">
      <c r="A78" s="44" t="s">
        <v>309</v>
      </c>
      <c r="B78" s="8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1">
        <v>1</v>
      </c>
      <c r="D78" s="280"/>
      <c r="E78" s="151" t="s">
        <v>103</v>
      </c>
      <c r="F78" s="139">
        <f>IF(F86=0,0,F82/F86)</f>
        <v>0</v>
      </c>
      <c r="G78" s="69"/>
      <c r="H78" s="48"/>
      <c r="I78" s="42">
        <f>IF(F78&gt;0,F78,"")</f>
      </c>
      <c r="O78" s="42"/>
      <c r="P78" s="42"/>
      <c r="Q78" s="42"/>
    </row>
    <row r="79" spans="1:17" s="47" customFormat="1" ht="11.25">
      <c r="A79" s="44" t="s">
        <v>310</v>
      </c>
      <c r="B79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1">
        <v>1</v>
      </c>
      <c r="D79" s="280"/>
      <c r="E79" s="151" t="s">
        <v>104</v>
      </c>
      <c r="F79" s="139">
        <f>IF(F87=0,0,F83/F87)</f>
        <v>0</v>
      </c>
      <c r="G79" s="69"/>
      <c r="H79" s="48"/>
      <c r="I79" s="42">
        <f>IF(F79&gt;0,F79,"")</f>
      </c>
      <c r="O79" s="42"/>
      <c r="P79" s="42"/>
      <c r="Q79" s="42"/>
    </row>
    <row r="80" spans="1:17" s="47" customFormat="1" ht="11.25">
      <c r="A80" s="44" t="s">
        <v>311</v>
      </c>
      <c r="B80" s="8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1">
        <v>1</v>
      </c>
      <c r="D80" s="280"/>
      <c r="E80" s="162" t="s">
        <v>55</v>
      </c>
      <c r="F80" s="163"/>
      <c r="G80" s="69"/>
      <c r="H80" s="48"/>
      <c r="I80" s="42"/>
      <c r="O80" s="42"/>
      <c r="P80" s="42"/>
      <c r="Q80" s="42"/>
    </row>
    <row r="81" spans="1:17" s="47" customFormat="1" ht="11.25">
      <c r="A81" s="44" t="s">
        <v>312</v>
      </c>
      <c r="B81" s="88" t="str">
        <f t="shared" si="1"/>
        <v>2.2. Сбалансированность системы коммунальной инфраструктуры              -оборудование водозаборов</v>
      </c>
      <c r="C81" s="141">
        <v>1</v>
      </c>
      <c r="D81" s="280"/>
      <c r="E81" s="151" t="s">
        <v>102</v>
      </c>
      <c r="F81" s="176">
        <v>0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313</v>
      </c>
      <c r="B82" s="8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1">
        <v>1</v>
      </c>
      <c r="D82" s="280"/>
      <c r="E82" s="151" t="s">
        <v>103</v>
      </c>
      <c r="F82" s="176">
        <v>0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314</v>
      </c>
      <c r="B83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1">
        <v>1</v>
      </c>
      <c r="D83" s="280"/>
      <c r="E83" s="151" t="s">
        <v>104</v>
      </c>
      <c r="F83" s="176">
        <v>0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315</v>
      </c>
      <c r="B84" s="8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1">
        <v>1</v>
      </c>
      <c r="D84" s="280"/>
      <c r="E84" s="162" t="s">
        <v>56</v>
      </c>
      <c r="F84" s="164"/>
      <c r="G84" s="69"/>
      <c r="H84" s="48"/>
      <c r="I84" s="42"/>
      <c r="O84" s="42"/>
      <c r="P84" s="42"/>
      <c r="Q84" s="42"/>
    </row>
    <row r="85" spans="1:17" s="47" customFormat="1" ht="11.25">
      <c r="A85" s="44" t="s">
        <v>316</v>
      </c>
      <c r="B85" s="88" t="str">
        <f t="shared" si="1"/>
        <v>2.2. Сбалансированность системы коммунальной инфраструктуры              -оборудование водозаборов</v>
      </c>
      <c r="C85" s="141">
        <v>1</v>
      </c>
      <c r="D85" s="280"/>
      <c r="E85" s="151" t="s">
        <v>102</v>
      </c>
      <c r="F85" s="176">
        <v>0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317</v>
      </c>
      <c r="B86" s="8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1">
        <v>1</v>
      </c>
      <c r="D86" s="280"/>
      <c r="E86" s="151" t="s">
        <v>103</v>
      </c>
      <c r="F86" s="176">
        <v>0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251</v>
      </c>
      <c r="B87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1">
        <v>1</v>
      </c>
      <c r="D87" s="280"/>
      <c r="E87" s="151" t="s">
        <v>104</v>
      </c>
      <c r="F87" s="176">
        <v>0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252</v>
      </c>
      <c r="B88" s="8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1">
        <v>1</v>
      </c>
      <c r="D88" s="281" t="s">
        <v>57</v>
      </c>
      <c r="E88" s="146" t="s">
        <v>58</v>
      </c>
      <c r="F88" s="134">
        <f>IF(SUM(I89:I91)=0,0,AVERAGE(I89:I91))</f>
        <v>0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253</v>
      </c>
      <c r="B89" s="88" t="str">
        <f t="shared" si="1"/>
        <v>2.2. Сбалансированность системы коммунальной инфраструктуры              -оборудование водозаборов</v>
      </c>
      <c r="C89" s="141">
        <v>1</v>
      </c>
      <c r="D89" s="282"/>
      <c r="E89" s="151" t="s">
        <v>102</v>
      </c>
      <c r="F89" s="139">
        <f>IF(F97=0,0,F93/F97)</f>
        <v>0</v>
      </c>
      <c r="G89" s="69"/>
      <c r="H89" s="48"/>
      <c r="I89" s="42">
        <f>IF(F89&gt;0,F89,"")</f>
      </c>
      <c r="O89" s="42"/>
      <c r="P89" s="42"/>
      <c r="Q89" s="42"/>
    </row>
    <row r="90" spans="1:17" s="47" customFormat="1" ht="11.25">
      <c r="A90" s="44" t="s">
        <v>254</v>
      </c>
      <c r="B90" s="8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1">
        <v>1</v>
      </c>
      <c r="D90" s="282"/>
      <c r="E90" s="151" t="s">
        <v>103</v>
      </c>
      <c r="F90" s="139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255</v>
      </c>
      <c r="B91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1">
        <v>1</v>
      </c>
      <c r="D91" s="282"/>
      <c r="E91" s="151" t="s">
        <v>104</v>
      </c>
      <c r="F91" s="139">
        <f>IF(F99=0,0,F95/F99)</f>
        <v>0</v>
      </c>
      <c r="G91" s="69"/>
      <c r="H91" s="48"/>
      <c r="I91" s="42">
        <f>IF(F91&gt;0,F91,"")</f>
      </c>
      <c r="O91" s="42"/>
      <c r="P91" s="42"/>
      <c r="Q91" s="42"/>
    </row>
    <row r="92" spans="1:17" s="47" customFormat="1" ht="11.25">
      <c r="A92" s="44" t="s">
        <v>349</v>
      </c>
      <c r="B92" s="8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1">
        <v>1</v>
      </c>
      <c r="D92" s="282"/>
      <c r="E92" s="162" t="s">
        <v>59</v>
      </c>
      <c r="F92" s="163"/>
      <c r="G92" s="69"/>
      <c r="H92" s="48"/>
      <c r="I92" s="42"/>
      <c r="O92" s="42"/>
      <c r="P92" s="42"/>
      <c r="Q92" s="42"/>
    </row>
    <row r="93" spans="1:17" s="47" customFormat="1" ht="11.25">
      <c r="A93" s="44" t="s">
        <v>350</v>
      </c>
      <c r="B93" s="88" t="str">
        <f t="shared" si="1"/>
        <v>2.2. Сбалансированность системы коммунальной инфраструктуры              -оборудование водозаборов</v>
      </c>
      <c r="C93" s="141">
        <v>1</v>
      </c>
      <c r="D93" s="282"/>
      <c r="E93" s="151" t="s">
        <v>102</v>
      </c>
      <c r="F93" s="176">
        <v>0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351</v>
      </c>
      <c r="B94" s="8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1">
        <v>1</v>
      </c>
      <c r="D94" s="282"/>
      <c r="E94" s="151" t="s">
        <v>103</v>
      </c>
      <c r="F94" s="176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352</v>
      </c>
      <c r="B95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1">
        <v>1</v>
      </c>
      <c r="D95" s="282"/>
      <c r="E95" s="151" t="s">
        <v>104</v>
      </c>
      <c r="F95" s="176">
        <v>0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353</v>
      </c>
      <c r="B96" s="8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1">
        <v>1</v>
      </c>
      <c r="D96" s="282"/>
      <c r="E96" s="162" t="s">
        <v>60</v>
      </c>
      <c r="F96" s="164"/>
      <c r="G96" s="69"/>
      <c r="H96" s="48"/>
      <c r="I96" s="42"/>
      <c r="O96" s="42"/>
      <c r="P96" s="42"/>
      <c r="Q96" s="42"/>
    </row>
    <row r="97" spans="1:17" s="47" customFormat="1" ht="11.25">
      <c r="A97" s="44" t="s">
        <v>354</v>
      </c>
      <c r="B97" s="88" t="str">
        <f t="shared" si="1"/>
        <v>2.2. Сбалансированность системы коммунальной инфраструктуры              -оборудование водозаборов</v>
      </c>
      <c r="C97" s="141">
        <v>1</v>
      </c>
      <c r="D97" s="282"/>
      <c r="E97" s="151" t="s">
        <v>102</v>
      </c>
      <c r="F97" s="176">
        <v>0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355</v>
      </c>
      <c r="B98" s="8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1">
        <v>1</v>
      </c>
      <c r="D98" s="282"/>
      <c r="E98" s="151" t="s">
        <v>103</v>
      </c>
      <c r="F98" s="176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356</v>
      </c>
      <c r="B99" s="8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1">
        <v>1</v>
      </c>
      <c r="D99" s="282"/>
      <c r="E99" s="151" t="s">
        <v>104</v>
      </c>
      <c r="F99" s="176">
        <v>0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321</v>
      </c>
      <c r="B100" s="88" t="s">
        <v>84</v>
      </c>
      <c r="C100" s="141">
        <v>1</v>
      </c>
      <c r="D100" s="282"/>
      <c r="E100" s="165" t="s">
        <v>319</v>
      </c>
      <c r="F100" s="177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322</v>
      </c>
      <c r="B101" s="88" t="s">
        <v>85</v>
      </c>
      <c r="C101" s="141">
        <v>1</v>
      </c>
      <c r="D101" s="283"/>
      <c r="E101" s="151" t="s">
        <v>320</v>
      </c>
      <c r="F101" s="177">
        <v>0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1">
        <v>1</v>
      </c>
      <c r="D102" s="284" t="s">
        <v>411</v>
      </c>
      <c r="E102" s="285"/>
      <c r="F102" s="286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357</v>
      </c>
      <c r="B103" s="8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1">
        <v>1</v>
      </c>
      <c r="D103" s="280" t="s">
        <v>61</v>
      </c>
      <c r="E103" s="146" t="s">
        <v>62</v>
      </c>
      <c r="F103" s="139">
        <f>IF(F31=0,0,F104/F31)</f>
        <v>0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358</v>
      </c>
      <c r="B104" s="8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1">
        <v>1</v>
      </c>
      <c r="D104" s="280"/>
      <c r="E104" s="148" t="s">
        <v>13</v>
      </c>
      <c r="F104" s="188">
        <f>Производственная!F40</f>
        <v>2071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359</v>
      </c>
      <c r="B105" s="8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1">
        <v>1</v>
      </c>
      <c r="D105" s="257" t="s">
        <v>63</v>
      </c>
      <c r="E105" s="147" t="s">
        <v>137</v>
      </c>
      <c r="F105" s="139">
        <f>IF(F107=0,0,F106/F107)</f>
        <v>0.028325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360</v>
      </c>
      <c r="B106" s="8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1">
        <v>1</v>
      </c>
      <c r="D106" s="257"/>
      <c r="E106" s="148" t="s">
        <v>40</v>
      </c>
      <c r="F106" s="137">
        <f>Производственная!F88</f>
        <v>169.95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361</v>
      </c>
      <c r="B107" s="8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1">
        <v>1</v>
      </c>
      <c r="D107" s="257"/>
      <c r="E107" s="148" t="s">
        <v>41</v>
      </c>
      <c r="F107" s="137">
        <f>Производственная!F89</f>
        <v>6000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362</v>
      </c>
      <c r="B108" s="88" t="str">
        <f t="shared" si="2"/>
        <v>2.3. Доступность товаров и услуг для потребителей Индекс нового строительства (ед.)</v>
      </c>
      <c r="C108" s="141">
        <v>1</v>
      </c>
      <c r="D108" s="280" t="s">
        <v>64</v>
      </c>
      <c r="E108" s="146" t="s">
        <v>121</v>
      </c>
      <c r="F108" s="158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363</v>
      </c>
      <c r="B109" s="88" t="str">
        <f t="shared" si="2"/>
        <v>2.3. Доступность товаров и услуг для потребителей    Протяженность построенных сетей (км.)</v>
      </c>
      <c r="C109" s="141">
        <v>1</v>
      </c>
      <c r="D109" s="280"/>
      <c r="E109" s="151" t="s">
        <v>427</v>
      </c>
      <c r="F109" s="176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364</v>
      </c>
      <c r="B110" s="88" t="str">
        <f t="shared" si="2"/>
        <v>2.3. Доступность товаров и услуг для потребителей Удельное водопотребление (куб.м/чел)</v>
      </c>
      <c r="C110" s="141">
        <v>1</v>
      </c>
      <c r="D110" s="257" t="s">
        <v>122</v>
      </c>
      <c r="E110" s="147" t="s">
        <v>12</v>
      </c>
      <c r="F110" s="133">
        <f>IF(F104=0,0,F111/F104*1000)</f>
        <v>2.9319169483341385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365</v>
      </c>
      <c r="B111" s="8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1">
        <v>1</v>
      </c>
      <c r="D111" s="257"/>
      <c r="E111" s="148" t="s">
        <v>123</v>
      </c>
      <c r="F111" s="188">
        <f>Производственная!F23</f>
        <v>6.072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366</v>
      </c>
      <c r="B112" s="88" t="str">
        <f t="shared" si="2"/>
        <v>2.3. Доступность товаров и услуг для потребителей Стоимость подключения в расчете на 1 м2 (%)</v>
      </c>
      <c r="C112" s="141">
        <v>1</v>
      </c>
      <c r="D112" s="280" t="s">
        <v>124</v>
      </c>
      <c r="E112" s="147" t="s">
        <v>125</v>
      </c>
      <c r="F112" s="158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367</v>
      </c>
      <c r="B113" s="88" t="str">
        <f t="shared" si="2"/>
        <v>2.3. Доступность товаров и услуг для потребителей    Средняя рыночная стоимость 1 кв. м нового жилья (руб.)</v>
      </c>
      <c r="C113" s="141">
        <v>1</v>
      </c>
      <c r="D113" s="280"/>
      <c r="E113" s="166" t="s">
        <v>257</v>
      </c>
      <c r="F113" s="176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368</v>
      </c>
      <c r="B114" s="8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1">
        <v>1</v>
      </c>
      <c r="D114" s="280"/>
      <c r="E114" s="166" t="s">
        <v>426</v>
      </c>
      <c r="F114" s="176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369</v>
      </c>
      <c r="B115" s="8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1">
        <v>1</v>
      </c>
      <c r="D115" s="280"/>
      <c r="E115" s="166" t="s">
        <v>348</v>
      </c>
      <c r="F115" s="176">
        <v>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1">
        <v>1</v>
      </c>
      <c r="D116" s="284" t="s">
        <v>412</v>
      </c>
      <c r="E116" s="285"/>
      <c r="F116" s="286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370</v>
      </c>
      <c r="B117" s="88" t="str">
        <f>$D$116&amp;" "&amp;E117</f>
        <v>2.4. Эффективность деятельности         Рентабельность деятельности (%)</v>
      </c>
      <c r="C117" s="141">
        <v>1</v>
      </c>
      <c r="D117" s="280" t="s">
        <v>126</v>
      </c>
      <c r="E117" s="146" t="s">
        <v>127</v>
      </c>
      <c r="F117" s="139">
        <f>IF(F119=0,0,F118/F119)</f>
        <v>0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371</v>
      </c>
      <c r="B118" s="8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1">
        <v>1</v>
      </c>
      <c r="D118" s="280"/>
      <c r="E118" s="167" t="s">
        <v>379</v>
      </c>
      <c r="F118" s="176">
        <v>0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372</v>
      </c>
      <c r="B119" s="88" t="str">
        <f t="shared" si="3"/>
        <v>2.4. Эффективность деятельности            Выручка организации коммунального комплекса (тыс. руб.)</v>
      </c>
      <c r="C119" s="141">
        <v>1</v>
      </c>
      <c r="D119" s="280"/>
      <c r="E119" s="167" t="s">
        <v>380</v>
      </c>
      <c r="F119" s="176">
        <v>0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373</v>
      </c>
      <c r="B120" s="88" t="str">
        <f t="shared" si="3"/>
        <v>2.4. Эффективность деятельности         Уровень сбора платежей (%)</v>
      </c>
      <c r="C120" s="141">
        <v>1</v>
      </c>
      <c r="D120" s="280" t="s">
        <v>128</v>
      </c>
      <c r="E120" s="146" t="s">
        <v>129</v>
      </c>
      <c r="F120" s="139">
        <f>IF(F122=0,0,F121/F122)</f>
        <v>0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374</v>
      </c>
      <c r="B121" s="8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1">
        <v>1</v>
      </c>
      <c r="D121" s="280"/>
      <c r="E121" s="151" t="s">
        <v>484</v>
      </c>
      <c r="F121" s="176">
        <v>0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375</v>
      </c>
      <c r="B122" s="8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1">
        <v>1</v>
      </c>
      <c r="D122" s="280"/>
      <c r="E122" s="151" t="s">
        <v>485</v>
      </c>
      <c r="F122" s="176">
        <v>0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376</v>
      </c>
      <c r="B123" s="8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1">
        <v>1</v>
      </c>
      <c r="D123" s="280" t="s">
        <v>130</v>
      </c>
      <c r="E123" s="146" t="s">
        <v>131</v>
      </c>
      <c r="F123" s="159">
        <f>IF(F127=0,0,F125/F127)</f>
        <v>0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377</v>
      </c>
      <c r="B124" s="8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1">
        <v>1</v>
      </c>
      <c r="D124" s="280"/>
      <c r="E124" s="146" t="s">
        <v>21</v>
      </c>
      <c r="F124" s="158">
        <f>IF(F35=0,0,F126/F35)</f>
        <v>0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378</v>
      </c>
      <c r="B125" s="8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1">
        <v>1</v>
      </c>
      <c r="D125" s="280"/>
      <c r="E125" s="151" t="s">
        <v>486</v>
      </c>
      <c r="F125" s="132">
        <v>0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435</v>
      </c>
      <c r="B126" s="8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1">
        <v>1</v>
      </c>
      <c r="D126" s="280"/>
      <c r="E126" s="151" t="s">
        <v>487</v>
      </c>
      <c r="F126" s="132">
        <v>0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436</v>
      </c>
      <c r="B127" s="8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1">
        <v>1</v>
      </c>
      <c r="D127" s="280"/>
      <c r="E127" s="168" t="s">
        <v>488</v>
      </c>
      <c r="F127" s="132">
        <v>0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437</v>
      </c>
      <c r="B128" s="8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1">
        <v>1</v>
      </c>
      <c r="D128" s="280" t="s">
        <v>22</v>
      </c>
      <c r="E128" s="146" t="s">
        <v>558</v>
      </c>
      <c r="F128" s="158">
        <f>IF(F23=0,0,F129/F23)</f>
        <v>0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438</v>
      </c>
      <c r="B129" s="88" t="str">
        <f t="shared" si="3"/>
        <v>2.4. Эффективность деятельности            Численность персонала (чел.)</v>
      </c>
      <c r="C129" s="141">
        <v>1</v>
      </c>
      <c r="D129" s="280"/>
      <c r="E129" s="169" t="s">
        <v>489</v>
      </c>
      <c r="F129" s="175">
        <v>0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439</v>
      </c>
      <c r="B130" s="88" t="str">
        <f t="shared" si="3"/>
        <v>2.4. Эффективность деятельности         Производительность труда (куб. м/чел.)</v>
      </c>
      <c r="C130" s="141">
        <v>1</v>
      </c>
      <c r="D130" s="280" t="s">
        <v>23</v>
      </c>
      <c r="E130" s="146" t="s">
        <v>24</v>
      </c>
      <c r="F130" s="158">
        <f>IF(F129=0,0,F131/F129*1000)</f>
        <v>0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440</v>
      </c>
      <c r="B131" s="88" t="str">
        <f t="shared" si="3"/>
        <v>2.4. Эффективность деятельности            Объем воды, отпущенной всем потребителям (тыс.куб.м)</v>
      </c>
      <c r="C131" s="141">
        <v>1</v>
      </c>
      <c r="D131" s="280"/>
      <c r="E131" s="148" t="s">
        <v>490</v>
      </c>
      <c r="F131" s="137">
        <f>Производственная!F22</f>
        <v>7.326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441</v>
      </c>
      <c r="B132" s="88" t="str">
        <f t="shared" si="3"/>
        <v>2.4. Эффективность деятельности         Период сбора платежей (дней)</v>
      </c>
      <c r="C132" s="141">
        <v>1</v>
      </c>
      <c r="D132" s="280" t="s">
        <v>25</v>
      </c>
      <c r="E132" s="146" t="s">
        <v>26</v>
      </c>
      <c r="F132" s="137">
        <f>IF(F134=0,0,Справочники!I8/(F133/F134))</f>
        <v>0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442</v>
      </c>
      <c r="B133" s="88" t="str">
        <f t="shared" si="3"/>
        <v>2.4. Эффективность деятельности            Объем выручки от реализации ПП и ИП (тыс. руб.)</v>
      </c>
      <c r="C133" s="141">
        <v>1</v>
      </c>
      <c r="D133" s="280"/>
      <c r="E133" s="151" t="s">
        <v>491</v>
      </c>
      <c r="F133" s="176">
        <v>0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443</v>
      </c>
      <c r="B134" s="8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1">
        <v>1</v>
      </c>
      <c r="D134" s="280"/>
      <c r="E134" s="151" t="s">
        <v>492</v>
      </c>
      <c r="F134" s="176">
        <v>0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1">
        <v>1</v>
      </c>
      <c r="D135" s="284" t="s">
        <v>413</v>
      </c>
      <c r="E135" s="285"/>
      <c r="F135" s="286"/>
      <c r="G135" s="69"/>
      <c r="H135" s="48"/>
      <c r="I135" s="42"/>
      <c r="O135" s="42"/>
      <c r="P135" s="42"/>
      <c r="Q135" s="42"/>
    </row>
    <row r="136" spans="1:7" ht="11.25">
      <c r="A136" s="80" t="s">
        <v>444</v>
      </c>
      <c r="B136" s="8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1">
        <v>1</v>
      </c>
      <c r="D136" s="287" t="s">
        <v>27</v>
      </c>
      <c r="E136" s="170" t="s">
        <v>28</v>
      </c>
      <c r="F136" s="158">
        <f>F137+F139+F140+F144+F145</f>
        <v>0</v>
      </c>
      <c r="G136" s="156"/>
    </row>
    <row r="137" spans="1:7" ht="11.25">
      <c r="A137" s="80" t="s">
        <v>445</v>
      </c>
      <c r="B137" s="8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1">
        <v>1</v>
      </c>
      <c r="D137" s="287"/>
      <c r="E137" s="171" t="s">
        <v>158</v>
      </c>
      <c r="F137" s="158">
        <v>0</v>
      </c>
      <c r="G137" s="156"/>
    </row>
    <row r="138" spans="1:7" ht="11.25">
      <c r="A138" s="80" t="s">
        <v>446</v>
      </c>
      <c r="B138" s="8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1">
        <v>1</v>
      </c>
      <c r="D138" s="287"/>
      <c r="E138" s="171" t="s">
        <v>29</v>
      </c>
      <c r="F138" s="158">
        <v>0</v>
      </c>
      <c r="G138" s="156"/>
    </row>
    <row r="139" spans="1:7" ht="11.25">
      <c r="A139" s="80" t="s">
        <v>447</v>
      </c>
      <c r="B139" s="8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1">
        <v>1</v>
      </c>
      <c r="D139" s="287"/>
      <c r="E139" s="171" t="s">
        <v>159</v>
      </c>
      <c r="F139" s="158">
        <v>0</v>
      </c>
      <c r="G139" s="156"/>
    </row>
    <row r="140" spans="1:7" ht="11.25">
      <c r="A140" s="80" t="s">
        <v>448</v>
      </c>
      <c r="B140" s="88" t="str">
        <f t="shared" si="4"/>
        <v>2.5. Источники инвестирования инвестиционной программы            бюджетные средства (тыс. руб.)</v>
      </c>
      <c r="C140" s="141">
        <v>1</v>
      </c>
      <c r="D140" s="287"/>
      <c r="E140" s="172" t="s">
        <v>30</v>
      </c>
      <c r="F140" s="158">
        <f>SUM(F141:F143)</f>
        <v>0</v>
      </c>
      <c r="G140" s="156"/>
    </row>
    <row r="141" spans="1:7" ht="11.25">
      <c r="A141" s="80" t="s">
        <v>449</v>
      </c>
      <c r="B141" s="8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1">
        <v>1</v>
      </c>
      <c r="D141" s="287"/>
      <c r="E141" s="171" t="s">
        <v>31</v>
      </c>
      <c r="F141" s="158">
        <v>0</v>
      </c>
      <c r="G141" s="156"/>
    </row>
    <row r="142" spans="1:7" ht="11.25">
      <c r="A142" s="80" t="s">
        <v>450</v>
      </c>
      <c r="B142" s="8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1">
        <v>1</v>
      </c>
      <c r="D142" s="287"/>
      <c r="E142" s="171" t="s">
        <v>32</v>
      </c>
      <c r="F142" s="158">
        <v>0</v>
      </c>
      <c r="G142" s="156"/>
    </row>
    <row r="143" spans="1:7" ht="11.25">
      <c r="A143" s="80" t="s">
        <v>451</v>
      </c>
      <c r="B143" s="8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1">
        <v>1</v>
      </c>
      <c r="D143" s="287"/>
      <c r="E143" s="171" t="s">
        <v>33</v>
      </c>
      <c r="F143" s="158">
        <v>0</v>
      </c>
      <c r="G143" s="156"/>
    </row>
    <row r="144" spans="1:7" ht="11.25">
      <c r="A144" s="80" t="s">
        <v>452</v>
      </c>
      <c r="B144" s="88" t="str">
        <f t="shared" si="4"/>
        <v>2.5. Источники инвестирования инвестиционной программы               средства внебюджетных фондов (тыс. руб.)</v>
      </c>
      <c r="C144" s="141">
        <v>1</v>
      </c>
      <c r="D144" s="287"/>
      <c r="E144" s="171" t="s">
        <v>160</v>
      </c>
      <c r="F144" s="158">
        <v>0</v>
      </c>
      <c r="G144" s="156"/>
    </row>
    <row r="145" spans="1:7" ht="11.25">
      <c r="A145" s="80" t="s">
        <v>453</v>
      </c>
      <c r="B145" s="88" t="str">
        <f t="shared" si="4"/>
        <v>2.5. Источники инвестирования инвестиционной программы                прочие средства (тыс. руб.)</v>
      </c>
      <c r="C145" s="141">
        <v>1</v>
      </c>
      <c r="D145" s="287"/>
      <c r="E145" s="173" t="s">
        <v>34</v>
      </c>
      <c r="F145" s="158">
        <v>0</v>
      </c>
      <c r="G145" s="156"/>
    </row>
    <row r="146" spans="1:7" ht="11.25">
      <c r="A146" s="80" t="s">
        <v>454</v>
      </c>
      <c r="B146" s="88" t="str">
        <f t="shared" si="4"/>
        <v>2.5. Источники инвестирования инвестиционной программы                амортизация (тыс.руб.)</v>
      </c>
      <c r="C146" s="141">
        <v>1</v>
      </c>
      <c r="D146" s="287"/>
      <c r="E146" s="173" t="s">
        <v>35</v>
      </c>
      <c r="F146" s="158">
        <v>0</v>
      </c>
      <c r="G146" s="156"/>
    </row>
    <row r="147" spans="1:7" ht="11.25">
      <c r="A147" s="80" t="s">
        <v>455</v>
      </c>
      <c r="B147" s="8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1">
        <v>1</v>
      </c>
      <c r="D147" s="287"/>
      <c r="E147" s="173" t="s">
        <v>36</v>
      </c>
      <c r="F147" s="158">
        <v>0</v>
      </c>
      <c r="G147" s="156"/>
    </row>
    <row r="148" spans="1:7" ht="11.25">
      <c r="A148" s="80" t="s">
        <v>456</v>
      </c>
      <c r="B148" s="88" t="str">
        <f t="shared" si="4"/>
        <v>2.5. Источники инвестирования инвестиционной программы                плата за подключение  (тыс.руб.)</v>
      </c>
      <c r="C148" s="141">
        <v>1</v>
      </c>
      <c r="D148" s="287"/>
      <c r="E148" s="173" t="s">
        <v>256</v>
      </c>
      <c r="F148" s="158">
        <v>0</v>
      </c>
      <c r="G148" s="156"/>
    </row>
    <row r="149" spans="1:7" ht="11.25">
      <c r="A149" s="80" t="s">
        <v>457</v>
      </c>
      <c r="B149" s="88" t="str">
        <f t="shared" si="4"/>
        <v>2.5. Источники инвестирования инвестиционной программы                прибыль  (тыс.руб.)</v>
      </c>
      <c r="C149" s="141">
        <v>1</v>
      </c>
      <c r="D149" s="287"/>
      <c r="E149" s="173" t="s">
        <v>37</v>
      </c>
      <c r="F149" s="158">
        <v>0</v>
      </c>
      <c r="G149" s="156"/>
    </row>
    <row r="150" spans="1:7" ht="12.75">
      <c r="A150" s="80" t="s">
        <v>559</v>
      </c>
      <c r="B150" s="8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1">
        <v>1</v>
      </c>
      <c r="D150" s="287"/>
      <c r="E150" s="170" t="s">
        <v>556</v>
      </c>
      <c r="F150" s="160" t="s">
        <v>533</v>
      </c>
      <c r="G150" s="156"/>
    </row>
    <row r="151" spans="1:7" ht="23.25" thickBot="1">
      <c r="A151" s="80" t="s">
        <v>560</v>
      </c>
      <c r="B151" s="8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1">
        <v>1</v>
      </c>
      <c r="D151" s="288"/>
      <c r="E151" s="174" t="s">
        <v>557</v>
      </c>
      <c r="F151" s="161">
        <v>0</v>
      </c>
      <c r="G151" s="156"/>
    </row>
    <row r="152" spans="3:7" ht="11.25">
      <c r="C152" s="156"/>
      <c r="D152" s="156"/>
      <c r="E152" s="156"/>
      <c r="F152" s="156"/>
      <c r="G152" s="156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F11"/>
    <mergeCell ref="D14:F14"/>
    <mergeCell ref="D15:F15"/>
    <mergeCell ref="D21:D27"/>
    <mergeCell ref="D16:F16"/>
    <mergeCell ref="D20:F20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0" hidden="1" customWidth="1"/>
    <col min="2" max="2" width="3.28125" style="70" hidden="1" customWidth="1"/>
    <col min="3" max="3" width="8.140625" style="70" customWidth="1"/>
    <col min="4" max="19" width="9.140625" style="70" customWidth="1"/>
    <col min="20" max="20" width="9.28125" style="70" customWidth="1"/>
    <col min="21" max="21" width="4.140625" style="70" customWidth="1"/>
    <col min="22" max="22" width="9.140625" style="70" customWidth="1"/>
    <col min="23" max="25" width="9.140625" style="81" customWidth="1"/>
    <col min="26" max="16384" width="9.140625" style="70" customWidth="1"/>
  </cols>
  <sheetData>
    <row r="1" spans="1:2" ht="101.25" hidden="1">
      <c r="A1" s="41" t="str">
        <f>Справочники!E6</f>
        <v>Наименование регулирующего органа:</v>
      </c>
      <c r="B1" s="52" t="str">
        <f>mo_n</f>
        <v>Село Сухая Буйвола</v>
      </c>
    </row>
    <row r="2" spans="1:2" ht="45" hidden="1">
      <c r="A2" s="41"/>
      <c r="B2" s="52" t="str">
        <f>oktmo_n</f>
        <v>07646422</v>
      </c>
    </row>
    <row r="3" spans="1:25" ht="38.25" hidden="1">
      <c r="A3" s="41" t="str">
        <f>Справочники!F8</f>
        <v>I квартал</v>
      </c>
      <c r="B3" s="42"/>
      <c r="W3" s="76">
        <v>1</v>
      </c>
      <c r="X3" s="76" t="s">
        <v>135</v>
      </c>
      <c r="Y3" s="76" t="str">
        <f>Справочники!F5</f>
        <v>Ставропольский край</v>
      </c>
    </row>
    <row r="4" spans="1:25" ht="12.75" hidden="1">
      <c r="A4" s="41">
        <f>Справочники!G8</f>
        <v>2012</v>
      </c>
      <c r="B4" s="42"/>
      <c r="W4" s="76">
        <v>2</v>
      </c>
      <c r="X4" s="76" t="s">
        <v>134</v>
      </c>
      <c r="Y4" s="76" t="str">
        <f>Справочники!F8</f>
        <v>I квартал</v>
      </c>
    </row>
    <row r="5" spans="1:25" ht="13.5" customHeight="1" hidden="1">
      <c r="A5" s="41" t="str">
        <f>org_n</f>
        <v>МУП "Сухобуйволинское"</v>
      </c>
      <c r="B5" s="42">
        <f>fil</f>
        <v>0</v>
      </c>
      <c r="W5" s="76">
        <v>3</v>
      </c>
      <c r="X5" s="76" t="s">
        <v>133</v>
      </c>
      <c r="Y5" s="76">
        <f>Справочники!G8</f>
        <v>2012</v>
      </c>
    </row>
    <row r="6" spans="1:25" ht="56.25">
      <c r="A6" s="41" t="str">
        <f>inn</f>
        <v>2617011750</v>
      </c>
      <c r="B6" s="42" t="str">
        <f>kpp</f>
        <v>261701001</v>
      </c>
      <c r="W6" s="76">
        <v>4</v>
      </c>
      <c r="X6" s="76" t="s">
        <v>323</v>
      </c>
      <c r="Y6" s="76" t="str">
        <f>mo_n</f>
        <v>Село Сухая Буйвола</v>
      </c>
    </row>
    <row r="7" spans="2:25" ht="12.75">
      <c r="B7" s="18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W7" s="76">
        <v>5</v>
      </c>
      <c r="X7" s="76" t="s">
        <v>324</v>
      </c>
      <c r="Y7" s="76" t="str">
        <f>oktmo_n</f>
        <v>07646422</v>
      </c>
    </row>
    <row r="8" spans="1:25" s="71" customFormat="1" ht="51">
      <c r="A8" s="70"/>
      <c r="B8" s="180"/>
      <c r="C8" s="72"/>
      <c r="D8" s="289" t="s">
        <v>164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U8" s="182"/>
      <c r="W8" s="76">
        <v>6</v>
      </c>
      <c r="X8" s="76" t="s">
        <v>325</v>
      </c>
      <c r="Y8" s="77" t="str">
        <f>org_n</f>
        <v>МУП "Сухобуйволинское"</v>
      </c>
    </row>
    <row r="9" spans="1:25" ht="25.5">
      <c r="A9" s="71"/>
      <c r="B9" s="181"/>
      <c r="C9" s="182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  <c r="U9" s="72"/>
      <c r="W9" s="76">
        <v>7</v>
      </c>
      <c r="X9" s="76" t="s">
        <v>326</v>
      </c>
      <c r="Y9" s="76" t="str">
        <f>inn</f>
        <v>2617011750</v>
      </c>
    </row>
    <row r="10" spans="2:25" ht="25.5">
      <c r="B10" s="18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W10" s="76">
        <v>8</v>
      </c>
      <c r="X10" s="77" t="s">
        <v>327</v>
      </c>
      <c r="Y10" s="76" t="str">
        <f>kpp</f>
        <v>261701001</v>
      </c>
    </row>
    <row r="11" spans="2:25" ht="12.75">
      <c r="B11" s="180"/>
      <c r="C11" s="72"/>
      <c r="D11" s="297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  <c r="U11" s="72"/>
      <c r="W11" s="76">
        <v>9</v>
      </c>
      <c r="X11" s="76" t="s">
        <v>328</v>
      </c>
      <c r="Y11" s="78" t="str">
        <f>org_n&amp;"_INN:"&amp;inn&amp;"_KPP:"&amp;kpp</f>
        <v>МУП "Сухобуйволинское"_INN:2617011750_KPP:261701001</v>
      </c>
    </row>
    <row r="12" spans="2:25" ht="25.5">
      <c r="B12" s="180"/>
      <c r="C12" s="72"/>
      <c r="D12" s="300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2"/>
      <c r="U12" s="72"/>
      <c r="W12" s="76">
        <v>10</v>
      </c>
      <c r="X12" s="76" t="s">
        <v>136</v>
      </c>
      <c r="Y12" s="76" t="str">
        <f>vprod</f>
        <v>Водозабор</v>
      </c>
    </row>
    <row r="13" spans="2:25" ht="12.75">
      <c r="B13" s="180"/>
      <c r="C13" s="72"/>
      <c r="D13" s="300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2"/>
      <c r="U13" s="72"/>
      <c r="W13" s="76">
        <v>11</v>
      </c>
      <c r="X13" s="76" t="s">
        <v>1</v>
      </c>
      <c r="Y13" s="76">
        <f>fil</f>
        <v>0</v>
      </c>
    </row>
    <row r="14" spans="2:21" ht="11.25">
      <c r="B14" s="180"/>
      <c r="C14" s="72"/>
      <c r="D14" s="300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2"/>
      <c r="U14" s="72"/>
    </row>
    <row r="15" spans="2:21" ht="11.25">
      <c r="B15" s="180"/>
      <c r="C15" s="72"/>
      <c r="D15" s="300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2"/>
      <c r="U15" s="72"/>
    </row>
    <row r="16" spans="2:21" ht="11.25">
      <c r="B16" s="180"/>
      <c r="C16" s="72"/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2"/>
      <c r="U16" s="72"/>
    </row>
    <row r="17" spans="2:21" ht="11.25">
      <c r="B17" s="180"/>
      <c r="C17" s="72"/>
      <c r="D17" s="300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2"/>
      <c r="U17" s="72"/>
    </row>
    <row r="18" spans="2:21" ht="11.25">
      <c r="B18" s="180"/>
      <c r="C18" s="72"/>
      <c r="D18" s="300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2"/>
      <c r="U18" s="72"/>
    </row>
    <row r="19" spans="2:21" ht="11.25">
      <c r="B19" s="180"/>
      <c r="C19" s="72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2"/>
      <c r="U19" s="72"/>
    </row>
    <row r="20" spans="2:21" ht="11.25">
      <c r="B20" s="180"/>
      <c r="C20" s="183" t="s">
        <v>38</v>
      </c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2"/>
      <c r="U20" s="72"/>
    </row>
    <row r="21" spans="2:21" ht="12" thickBot="1">
      <c r="B21" s="180"/>
      <c r="C21" s="72"/>
      <c r="D21" s="295" t="s">
        <v>39</v>
      </c>
      <c r="E21" s="296"/>
      <c r="F21" s="296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72"/>
    </row>
    <row r="22" spans="2:21" ht="11.25">
      <c r="B22" s="18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3"/>
  <sheetViews>
    <sheetView showGridLines="0" zoomScalePageLayoutView="0" workbookViewId="0" topLeftCell="A1">
      <selection activeCell="A6" sqref="A6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536</v>
      </c>
      <c r="B1" s="68" t="s">
        <v>537</v>
      </c>
    </row>
    <row r="2" spans="1:2" ht="12.75">
      <c r="A2" s="187" t="s">
        <v>1268</v>
      </c>
      <c r="B2" s="22" t="s">
        <v>1267</v>
      </c>
    </row>
    <row r="3" spans="1:2" ht="12.75">
      <c r="A3" s="187" t="s">
        <v>1275</v>
      </c>
      <c r="B3" s="22" t="s">
        <v>1267</v>
      </c>
    </row>
    <row r="4" spans="1:2" ht="12.75">
      <c r="A4" s="187" t="s">
        <v>1453</v>
      </c>
      <c r="B4" s="22" t="s">
        <v>1454</v>
      </c>
    </row>
    <row r="5" spans="1:2" ht="12.75">
      <c r="A5" s="187" t="s">
        <v>1455</v>
      </c>
      <c r="B5" s="22" t="s">
        <v>1454</v>
      </c>
    </row>
    <row r="6" spans="1:2" ht="12.75">
      <c r="A6" s="187" t="s">
        <v>1276</v>
      </c>
      <c r="B6" s="22" t="s">
        <v>1267</v>
      </c>
    </row>
    <row r="7" ht="12.75">
      <c r="A7" s="187"/>
    </row>
    <row r="8" ht="12.75">
      <c r="A8" s="187"/>
    </row>
    <row r="9" ht="12.75">
      <c r="A9" s="187"/>
    </row>
    <row r="10" ht="12.75">
      <c r="A10" s="187"/>
    </row>
    <row r="11" ht="12.75">
      <c r="A11" s="187"/>
    </row>
    <row r="12" ht="12.75">
      <c r="A12" s="187"/>
    </row>
    <row r="13" ht="12.75">
      <c r="A13" s="187"/>
    </row>
    <row r="14" ht="12.75">
      <c r="A14" s="187"/>
    </row>
    <row r="15" ht="12.75">
      <c r="A15" s="187"/>
    </row>
    <row r="16" ht="12.75">
      <c r="A16" s="187"/>
    </row>
    <row r="17" ht="12.75">
      <c r="A17" s="187"/>
    </row>
    <row r="18" ht="12.75">
      <c r="A18" s="187"/>
    </row>
    <row r="19" ht="12.75">
      <c r="A19" s="187"/>
    </row>
    <row r="20" ht="12.75">
      <c r="A20" s="187"/>
    </row>
    <row r="21" ht="12.75">
      <c r="A21" s="187"/>
    </row>
    <row r="22" ht="12.75">
      <c r="A22" s="187"/>
    </row>
    <row r="23" ht="12.75">
      <c r="A23" s="187"/>
    </row>
    <row r="24" ht="12.75">
      <c r="A24" s="187"/>
    </row>
    <row r="25" ht="12.75">
      <c r="A25" s="187"/>
    </row>
    <row r="26" ht="12.75">
      <c r="A26" s="187"/>
    </row>
    <row r="27" ht="12.75">
      <c r="A27" s="187"/>
    </row>
    <row r="28" ht="12.75">
      <c r="A28" s="187"/>
    </row>
    <row r="29" ht="12.75">
      <c r="A29" s="187"/>
    </row>
    <row r="30" ht="12.75">
      <c r="A30" s="187"/>
    </row>
    <row r="31" ht="12.75">
      <c r="A31" s="187"/>
    </row>
    <row r="32" ht="12.75">
      <c r="A32" s="187"/>
    </row>
    <row r="33" ht="12.75">
      <c r="A33" s="187"/>
    </row>
  </sheetData>
  <sheetProtection password="FA9C" sheet="1" objects="1" scenarios="1" formatColumns="0" formatRows="0"/>
  <hyperlinks>
    <hyperlink ref="A2" location="'Справочники'!G17" display="Справочники!G17"/>
    <hyperlink ref="A3" location="'Производственная'!F28" display="Производственная!F28"/>
    <hyperlink ref="A4" location="'Производственная'!F27" display="Производственная!F27"/>
    <hyperlink ref="A5" location="'Производственная'!F38" display="Производственная!F38"/>
    <hyperlink ref="A6" location="'Производственная'!F21" display="Производственная!F2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0" customWidth="1"/>
    <col min="2" max="2" width="15.28125" style="120" customWidth="1"/>
    <col min="3" max="3" width="22.7109375" style="120" customWidth="1"/>
    <col min="4" max="4" width="22.28125" style="120" customWidth="1"/>
    <col min="5" max="5" width="31.8515625" style="120" customWidth="1"/>
    <col min="6" max="17" width="9.140625" style="120" customWidth="1"/>
    <col min="18" max="18" width="41.57421875" style="120" customWidth="1"/>
    <col min="19" max="19" width="9.140625" style="120" customWidth="1"/>
    <col min="20" max="20" width="42.421875" style="120" customWidth="1"/>
    <col min="21" max="16384" width="9.140625" style="120" customWidth="1"/>
  </cols>
  <sheetData>
    <row r="1" spans="1:5" s="112" customFormat="1" ht="33.75">
      <c r="A1" s="4" t="s">
        <v>551</v>
      </c>
      <c r="D1" s="113" t="s">
        <v>167</v>
      </c>
      <c r="E1" s="114" t="s">
        <v>95</v>
      </c>
    </row>
    <row r="2" spans="1:5" s="116" customFormat="1" ht="45">
      <c r="A2" s="4" t="s">
        <v>552</v>
      </c>
      <c r="B2" s="115" t="s">
        <v>166</v>
      </c>
      <c r="D2" s="117" t="s">
        <v>170</v>
      </c>
      <c r="E2" s="118" t="s">
        <v>71</v>
      </c>
    </row>
    <row r="3" spans="1:18" ht="33.75">
      <c r="A3" s="5" t="s">
        <v>553</v>
      </c>
      <c r="B3" s="119" t="s">
        <v>165</v>
      </c>
      <c r="D3" s="121" t="s">
        <v>171</v>
      </c>
      <c r="E3" s="122" t="s">
        <v>72</v>
      </c>
      <c r="R3" s="120" t="s">
        <v>68</v>
      </c>
    </row>
    <row r="4" spans="1:20" ht="45">
      <c r="A4" s="123" t="s">
        <v>554</v>
      </c>
      <c r="C4" s="120" t="s">
        <v>515</v>
      </c>
      <c r="D4" s="121" t="s">
        <v>169</v>
      </c>
      <c r="E4" s="122" t="s">
        <v>73</v>
      </c>
      <c r="N4" s="120" t="s">
        <v>522</v>
      </c>
      <c r="P4" s="120" t="s">
        <v>522</v>
      </c>
      <c r="R4" s="122" t="s">
        <v>77</v>
      </c>
      <c r="T4" s="124" t="s">
        <v>511</v>
      </c>
    </row>
    <row r="5" spans="1:20" ht="22.5">
      <c r="A5" s="123" t="s">
        <v>428</v>
      </c>
      <c r="C5" s="120" t="s">
        <v>516</v>
      </c>
      <c r="D5" s="121" t="s">
        <v>168</v>
      </c>
      <c r="E5" s="122" t="s">
        <v>86</v>
      </c>
      <c r="N5" s="120" t="s">
        <v>503</v>
      </c>
      <c r="P5" s="120">
        <v>2008</v>
      </c>
      <c r="R5" s="122" t="s">
        <v>78</v>
      </c>
      <c r="T5" s="124" t="s">
        <v>523</v>
      </c>
    </row>
    <row r="6" spans="1:20" ht="11.25">
      <c r="A6" s="123" t="s">
        <v>429</v>
      </c>
      <c r="C6" s="120" t="s">
        <v>517</v>
      </c>
      <c r="D6" s="121" t="s">
        <v>172</v>
      </c>
      <c r="E6" s="122" t="s">
        <v>87</v>
      </c>
      <c r="N6" s="120" t="s">
        <v>524</v>
      </c>
      <c r="P6" s="120">
        <v>2009</v>
      </c>
      <c r="R6" s="122" t="s">
        <v>79</v>
      </c>
      <c r="T6" s="124" t="s">
        <v>525</v>
      </c>
    </row>
    <row r="7" spans="1:20" ht="22.5">
      <c r="A7" s="123" t="s">
        <v>430</v>
      </c>
      <c r="C7" s="120" t="s">
        <v>518</v>
      </c>
      <c r="D7" s="125"/>
      <c r="N7" s="120" t="s">
        <v>526</v>
      </c>
      <c r="P7" s="120">
        <v>2010</v>
      </c>
      <c r="R7" s="122" t="s">
        <v>80</v>
      </c>
      <c r="T7" s="124" t="s">
        <v>527</v>
      </c>
    </row>
    <row r="8" spans="1:20" ht="22.5">
      <c r="A8" s="123" t="s">
        <v>431</v>
      </c>
      <c r="C8" s="120" t="s">
        <v>519</v>
      </c>
      <c r="D8" s="125"/>
      <c r="N8" s="120" t="s">
        <v>528</v>
      </c>
      <c r="P8" s="120">
        <v>2011</v>
      </c>
      <c r="R8" s="122" t="s">
        <v>107</v>
      </c>
      <c r="T8" s="124" t="s">
        <v>529</v>
      </c>
    </row>
    <row r="9" spans="1:20" ht="11.25">
      <c r="A9" s="123" t="s">
        <v>432</v>
      </c>
      <c r="C9" s="120" t="s">
        <v>520</v>
      </c>
      <c r="D9" s="125"/>
      <c r="N9" s="120" t="s">
        <v>76</v>
      </c>
      <c r="P9" s="120">
        <v>2012</v>
      </c>
      <c r="R9" s="122" t="s">
        <v>108</v>
      </c>
      <c r="T9" s="124" t="s">
        <v>530</v>
      </c>
    </row>
    <row r="10" spans="1:20" ht="11.25">
      <c r="A10" s="123" t="s">
        <v>433</v>
      </c>
      <c r="C10" s="120" t="s">
        <v>521</v>
      </c>
      <c r="D10" s="125"/>
      <c r="P10" s="120">
        <v>2013</v>
      </c>
      <c r="R10" s="122" t="s">
        <v>109</v>
      </c>
      <c r="T10" s="124" t="s">
        <v>531</v>
      </c>
    </row>
    <row r="11" spans="1:18" ht="11.25">
      <c r="A11" s="123" t="s">
        <v>542</v>
      </c>
      <c r="R11" s="122" t="s">
        <v>110</v>
      </c>
    </row>
    <row r="12" spans="1:18" ht="11.25">
      <c r="A12" s="123" t="s">
        <v>555</v>
      </c>
      <c r="R12" s="122" t="s">
        <v>111</v>
      </c>
    </row>
    <row r="13" spans="1:18" ht="33.75">
      <c r="A13" s="123" t="s">
        <v>502</v>
      </c>
      <c r="N13" s="120" t="s">
        <v>532</v>
      </c>
      <c r="R13" s="122" t="s">
        <v>112</v>
      </c>
    </row>
    <row r="14" spans="1:19" ht="22.5">
      <c r="A14" s="123" t="s">
        <v>381</v>
      </c>
      <c r="R14" s="122" t="s">
        <v>113</v>
      </c>
      <c r="S14" s="120" t="s">
        <v>533</v>
      </c>
    </row>
    <row r="15" spans="1:19" ht="11.25">
      <c r="A15" s="123" t="s">
        <v>541</v>
      </c>
      <c r="R15" s="122" t="s">
        <v>114</v>
      </c>
      <c r="S15" s="120" t="s">
        <v>504</v>
      </c>
    </row>
    <row r="16" spans="1:18" ht="11.25">
      <c r="A16" s="123" t="s">
        <v>382</v>
      </c>
      <c r="R16" s="122" t="s">
        <v>115</v>
      </c>
    </row>
    <row r="17" spans="1:18" ht="22.5">
      <c r="A17" s="123" t="s">
        <v>383</v>
      </c>
      <c r="R17" s="122" t="s">
        <v>116</v>
      </c>
    </row>
    <row r="18" spans="1:18" ht="22.5">
      <c r="A18" s="123" t="s">
        <v>384</v>
      </c>
      <c r="R18" s="122" t="s">
        <v>138</v>
      </c>
    </row>
    <row r="19" ht="11.25">
      <c r="A19" s="123" t="s">
        <v>385</v>
      </c>
    </row>
    <row r="20" ht="11.25">
      <c r="A20" s="123" t="s">
        <v>386</v>
      </c>
    </row>
    <row r="21" ht="11.25">
      <c r="A21" s="123" t="s">
        <v>540</v>
      </c>
    </row>
    <row r="22" ht="11.25">
      <c r="A22" s="123" t="s">
        <v>387</v>
      </c>
    </row>
    <row r="23" ht="11.25">
      <c r="A23" s="123" t="s">
        <v>388</v>
      </c>
    </row>
    <row r="24" ht="11.25">
      <c r="A24" s="123" t="s">
        <v>389</v>
      </c>
    </row>
    <row r="25" ht="11.25">
      <c r="A25" s="123" t="s">
        <v>390</v>
      </c>
    </row>
    <row r="26" ht="11.25">
      <c r="A26" s="123" t="s">
        <v>391</v>
      </c>
    </row>
    <row r="27" ht="11.25">
      <c r="A27" s="123" t="s">
        <v>392</v>
      </c>
    </row>
    <row r="28" ht="11.25">
      <c r="A28" s="123" t="s">
        <v>393</v>
      </c>
    </row>
    <row r="29" ht="11.25">
      <c r="A29" s="123" t="s">
        <v>394</v>
      </c>
    </row>
    <row r="30" ht="11.25">
      <c r="A30" s="123" t="s">
        <v>395</v>
      </c>
    </row>
    <row r="31" ht="11.25">
      <c r="A31" s="123" t="s">
        <v>396</v>
      </c>
    </row>
    <row r="32" ht="11.25">
      <c r="A32" s="123" t="s">
        <v>397</v>
      </c>
    </row>
    <row r="33" ht="11.25">
      <c r="A33" s="123" t="s">
        <v>501</v>
      </c>
    </row>
    <row r="34" ht="11.25">
      <c r="A34" s="123" t="s">
        <v>398</v>
      </c>
    </row>
    <row r="35" ht="11.25">
      <c r="A35" s="123" t="s">
        <v>399</v>
      </c>
    </row>
    <row r="36" ht="11.25">
      <c r="A36" s="123" t="s">
        <v>400</v>
      </c>
    </row>
    <row r="37" ht="11.25">
      <c r="A37" s="123" t="s">
        <v>401</v>
      </c>
    </row>
    <row r="38" ht="11.25">
      <c r="A38" s="123" t="s">
        <v>402</v>
      </c>
    </row>
    <row r="39" ht="11.25">
      <c r="A39" s="123" t="s">
        <v>403</v>
      </c>
    </row>
    <row r="40" ht="11.25">
      <c r="A40" s="123" t="s">
        <v>404</v>
      </c>
    </row>
    <row r="41" ht="11.25">
      <c r="A41" s="123" t="s">
        <v>493</v>
      </c>
    </row>
    <row r="42" ht="11.25">
      <c r="A42" s="123" t="s">
        <v>494</v>
      </c>
    </row>
    <row r="43" ht="11.25">
      <c r="A43" s="123" t="s">
        <v>495</v>
      </c>
    </row>
    <row r="44" ht="11.25">
      <c r="A44" s="123" t="s">
        <v>496</v>
      </c>
    </row>
    <row r="45" ht="11.25">
      <c r="A45" s="123" t="s">
        <v>497</v>
      </c>
    </row>
    <row r="46" ht="11.25">
      <c r="A46" s="123" t="s">
        <v>174</v>
      </c>
    </row>
    <row r="47" ht="11.25">
      <c r="A47" s="123" t="s">
        <v>175</v>
      </c>
    </row>
    <row r="48" ht="11.25">
      <c r="A48" s="123" t="s">
        <v>418</v>
      </c>
    </row>
    <row r="49" ht="11.25">
      <c r="A49" s="123" t="s">
        <v>419</v>
      </c>
    </row>
    <row r="50" ht="11.25">
      <c r="A50" s="123" t="s">
        <v>420</v>
      </c>
    </row>
    <row r="51" ht="11.25">
      <c r="A51" s="123" t="s">
        <v>161</v>
      </c>
    </row>
    <row r="52" ht="11.25">
      <c r="A52" s="123" t="s">
        <v>162</v>
      </c>
    </row>
    <row r="53" ht="11.25">
      <c r="A53" s="123" t="s">
        <v>163</v>
      </c>
    </row>
    <row r="54" ht="11.25">
      <c r="A54" s="123" t="s">
        <v>458</v>
      </c>
    </row>
    <row r="55" ht="11.25">
      <c r="A55" s="123" t="s">
        <v>459</v>
      </c>
    </row>
    <row r="56" ht="11.25">
      <c r="A56" s="123" t="s">
        <v>460</v>
      </c>
    </row>
    <row r="57" ht="11.25">
      <c r="A57" s="123" t="s">
        <v>461</v>
      </c>
    </row>
    <row r="58" ht="11.25">
      <c r="A58" s="123" t="s">
        <v>462</v>
      </c>
    </row>
    <row r="59" ht="11.25">
      <c r="A59" s="123" t="s">
        <v>463</v>
      </c>
    </row>
    <row r="60" ht="11.25">
      <c r="A60" s="123" t="s">
        <v>464</v>
      </c>
    </row>
    <row r="61" ht="11.25">
      <c r="A61" s="123" t="s">
        <v>465</v>
      </c>
    </row>
    <row r="62" ht="11.25">
      <c r="A62" s="123" t="s">
        <v>466</v>
      </c>
    </row>
    <row r="63" ht="11.25">
      <c r="A63" s="123" t="s">
        <v>467</v>
      </c>
    </row>
    <row r="64" ht="11.25">
      <c r="A64" s="123" t="s">
        <v>468</v>
      </c>
    </row>
    <row r="65" ht="11.25">
      <c r="A65" s="123" t="s">
        <v>469</v>
      </c>
    </row>
    <row r="66" ht="11.25">
      <c r="A66" s="123" t="s">
        <v>470</v>
      </c>
    </row>
    <row r="67" ht="11.25">
      <c r="A67" s="123" t="s">
        <v>471</v>
      </c>
    </row>
    <row r="68" ht="11.25">
      <c r="A68" s="123" t="s">
        <v>472</v>
      </c>
    </row>
    <row r="69" ht="11.25">
      <c r="A69" s="123" t="s">
        <v>473</v>
      </c>
    </row>
    <row r="70" ht="11.25">
      <c r="A70" s="123" t="s">
        <v>474</v>
      </c>
    </row>
    <row r="71" ht="11.25">
      <c r="A71" s="123" t="s">
        <v>475</v>
      </c>
    </row>
    <row r="72" ht="11.25">
      <c r="A72" s="123" t="s">
        <v>476</v>
      </c>
    </row>
    <row r="73" ht="11.25">
      <c r="A73" s="123" t="s">
        <v>477</v>
      </c>
    </row>
    <row r="74" ht="11.25">
      <c r="A74" s="123" t="s">
        <v>478</v>
      </c>
    </row>
    <row r="75" ht="11.25">
      <c r="A75" s="123" t="s">
        <v>538</v>
      </c>
    </row>
    <row r="76" ht="11.25">
      <c r="A76" s="123" t="s">
        <v>479</v>
      </c>
    </row>
    <row r="77" ht="11.25">
      <c r="A77" s="123" t="s">
        <v>480</v>
      </c>
    </row>
    <row r="78" ht="11.25">
      <c r="A78" s="123" t="s">
        <v>481</v>
      </c>
    </row>
    <row r="79" ht="11.25">
      <c r="A79" s="123" t="s">
        <v>482</v>
      </c>
    </row>
    <row r="80" ht="11.25">
      <c r="A80" s="123" t="s">
        <v>483</v>
      </c>
    </row>
    <row r="81" ht="11.25">
      <c r="A81" s="123" t="s">
        <v>539</v>
      </c>
    </row>
    <row r="82" ht="11.25">
      <c r="A82" s="123" t="s">
        <v>498</v>
      </c>
    </row>
    <row r="83" ht="11.25">
      <c r="A83" s="123" t="s">
        <v>499</v>
      </c>
    </row>
    <row r="84" ht="11.25">
      <c r="A84" s="123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4"/>
      <c r="C8" s="31"/>
      <c r="D8" s="303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U8" s="186"/>
    </row>
    <row r="9" spans="2:21" s="30" customFormat="1" ht="11.25">
      <c r="B9" s="184"/>
      <c r="C9" s="31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  <c r="U9" s="186"/>
    </row>
    <row r="10" spans="2:21" s="30" customFormat="1" ht="11.25">
      <c r="B10" s="184"/>
      <c r="C10" s="31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8"/>
      <c r="U10" s="186"/>
    </row>
    <row r="11" spans="2:21" s="30" customFormat="1" ht="11.25">
      <c r="B11" s="184"/>
      <c r="C11" s="31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186"/>
    </row>
    <row r="12" spans="2:21" s="30" customFormat="1" ht="11.25">
      <c r="B12" s="184"/>
      <c r="C12" s="31"/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8"/>
      <c r="U12" s="186"/>
    </row>
    <row r="13" spans="2:21" s="30" customFormat="1" ht="11.25">
      <c r="B13" s="184"/>
      <c r="C13" s="31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8"/>
      <c r="U13" s="186"/>
    </row>
    <row r="14" spans="2:21" s="30" customFormat="1" ht="11.25">
      <c r="B14" s="184"/>
      <c r="C14" s="31"/>
      <c r="D14" s="306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8"/>
      <c r="U14" s="186"/>
    </row>
    <row r="15" spans="2:21" s="30" customFormat="1" ht="11.25">
      <c r="B15" s="184"/>
      <c r="C15" s="31"/>
      <c r="D15" s="306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8"/>
      <c r="U15" s="186"/>
    </row>
    <row r="16" spans="2:21" s="30" customFormat="1" ht="11.25">
      <c r="B16" s="184"/>
      <c r="C16" s="31"/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8"/>
      <c r="U16" s="186"/>
    </row>
    <row r="17" spans="2:21" s="30" customFormat="1" ht="11.25">
      <c r="B17" s="184"/>
      <c r="C17" s="185" t="s">
        <v>38</v>
      </c>
      <c r="D17" s="306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8"/>
      <c r="U17" s="18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332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575</v>
      </c>
      <c r="B2" s="20" t="s">
        <v>575</v>
      </c>
      <c r="C2" s="20" t="s">
        <v>576</v>
      </c>
      <c r="D2" s="20" t="s">
        <v>575</v>
      </c>
      <c r="E2" s="20" t="s">
        <v>1231</v>
      </c>
    </row>
    <row r="3" spans="1:5" ht="11.25">
      <c r="A3" s="20" t="s">
        <v>575</v>
      </c>
      <c r="B3" s="20" t="s">
        <v>577</v>
      </c>
      <c r="C3" s="20" t="s">
        <v>578</v>
      </c>
      <c r="D3" s="20" t="s">
        <v>593</v>
      </c>
      <c r="E3" s="20" t="s">
        <v>1232</v>
      </c>
    </row>
    <row r="4" spans="1:5" ht="11.25">
      <c r="A4" s="20" t="s">
        <v>575</v>
      </c>
      <c r="B4" s="20" t="s">
        <v>579</v>
      </c>
      <c r="C4" s="20" t="s">
        <v>580</v>
      </c>
      <c r="D4" s="20" t="s">
        <v>617</v>
      </c>
      <c r="E4" s="20" t="s">
        <v>1233</v>
      </c>
    </row>
    <row r="5" spans="1:5" ht="11.25">
      <c r="A5" s="20" t="s">
        <v>575</v>
      </c>
      <c r="B5" s="20" t="s">
        <v>581</v>
      </c>
      <c r="C5" s="20" t="s">
        <v>582</v>
      </c>
      <c r="D5" s="20" t="s">
        <v>641</v>
      </c>
      <c r="E5" s="20" t="s">
        <v>1234</v>
      </c>
    </row>
    <row r="6" spans="1:5" ht="11.25">
      <c r="A6" s="20" t="s">
        <v>575</v>
      </c>
      <c r="B6" s="20" t="s">
        <v>583</v>
      </c>
      <c r="C6" s="20" t="s">
        <v>584</v>
      </c>
      <c r="D6" s="20" t="s">
        <v>659</v>
      </c>
      <c r="E6" s="20" t="s">
        <v>1235</v>
      </c>
    </row>
    <row r="7" spans="1:5" ht="11.25">
      <c r="A7" s="20" t="s">
        <v>575</v>
      </c>
      <c r="B7" s="20" t="s">
        <v>585</v>
      </c>
      <c r="C7" s="20" t="s">
        <v>586</v>
      </c>
      <c r="D7" s="20" t="s">
        <v>689</v>
      </c>
      <c r="E7" s="20" t="s">
        <v>1236</v>
      </c>
    </row>
    <row r="8" spans="1:5" ht="11.25">
      <c r="A8" s="20" t="s">
        <v>575</v>
      </c>
      <c r="B8" s="20" t="s">
        <v>587</v>
      </c>
      <c r="C8" s="20" t="s">
        <v>588</v>
      </c>
      <c r="D8" s="20" t="s">
        <v>717</v>
      </c>
      <c r="E8" s="20" t="s">
        <v>1237</v>
      </c>
    </row>
    <row r="9" spans="1:5" ht="11.25">
      <c r="A9" s="20" t="s">
        <v>575</v>
      </c>
      <c r="B9" s="20" t="s">
        <v>589</v>
      </c>
      <c r="C9" s="20" t="s">
        <v>590</v>
      </c>
      <c r="D9" s="20" t="s">
        <v>719</v>
      </c>
      <c r="E9" s="20" t="s">
        <v>1238</v>
      </c>
    </row>
    <row r="10" spans="1:5" ht="11.25">
      <c r="A10" s="20" t="s">
        <v>575</v>
      </c>
      <c r="B10" s="20" t="s">
        <v>591</v>
      </c>
      <c r="C10" s="20" t="s">
        <v>592</v>
      </c>
      <c r="D10" s="20" t="s">
        <v>748</v>
      </c>
      <c r="E10" s="20" t="s">
        <v>1239</v>
      </c>
    </row>
    <row r="11" spans="1:5" ht="11.25">
      <c r="A11" s="20" t="s">
        <v>593</v>
      </c>
      <c r="B11" s="20" t="s">
        <v>593</v>
      </c>
      <c r="C11" s="20" t="s">
        <v>594</v>
      </c>
      <c r="D11" s="20" t="s">
        <v>750</v>
      </c>
      <c r="E11" s="20" t="s">
        <v>1240</v>
      </c>
    </row>
    <row r="12" spans="1:5" ht="11.25">
      <c r="A12" s="20" t="s">
        <v>593</v>
      </c>
      <c r="B12" s="20" t="s">
        <v>595</v>
      </c>
      <c r="C12" s="20" t="s">
        <v>596</v>
      </c>
      <c r="D12" s="20" t="s">
        <v>752</v>
      </c>
      <c r="E12" s="20" t="s">
        <v>1241</v>
      </c>
    </row>
    <row r="13" spans="1:5" ht="11.25">
      <c r="A13" s="20" t="s">
        <v>593</v>
      </c>
      <c r="B13" s="20" t="s">
        <v>597</v>
      </c>
      <c r="C13" s="20" t="s">
        <v>598</v>
      </c>
      <c r="D13" s="20" t="s">
        <v>754</v>
      </c>
      <c r="E13" s="20" t="s">
        <v>1242</v>
      </c>
    </row>
    <row r="14" spans="1:5" ht="11.25">
      <c r="A14" s="20" t="s">
        <v>593</v>
      </c>
      <c r="B14" s="20" t="s">
        <v>599</v>
      </c>
      <c r="C14" s="20" t="s">
        <v>600</v>
      </c>
      <c r="D14" s="20" t="s">
        <v>756</v>
      </c>
      <c r="E14" s="20" t="s">
        <v>1243</v>
      </c>
    </row>
    <row r="15" spans="1:5" ht="11.25">
      <c r="A15" s="20" t="s">
        <v>593</v>
      </c>
      <c r="B15" s="20" t="s">
        <v>601</v>
      </c>
      <c r="C15" s="20" t="s">
        <v>602</v>
      </c>
      <c r="D15" s="20" t="s">
        <v>758</v>
      </c>
      <c r="E15" s="20" t="s">
        <v>1244</v>
      </c>
    </row>
    <row r="16" spans="1:5" ht="11.25">
      <c r="A16" s="20" t="s">
        <v>593</v>
      </c>
      <c r="B16" s="20" t="s">
        <v>603</v>
      </c>
      <c r="C16" s="20" t="s">
        <v>604</v>
      </c>
      <c r="D16" s="20" t="s">
        <v>760</v>
      </c>
      <c r="E16" s="20" t="s">
        <v>1245</v>
      </c>
    </row>
    <row r="17" spans="1:5" ht="11.25">
      <c r="A17" s="20" t="s">
        <v>593</v>
      </c>
      <c r="B17" s="20" t="s">
        <v>605</v>
      </c>
      <c r="C17" s="20" t="s">
        <v>606</v>
      </c>
      <c r="D17" s="20" t="s">
        <v>762</v>
      </c>
      <c r="E17" s="20" t="s">
        <v>1246</v>
      </c>
    </row>
    <row r="18" spans="1:5" ht="11.25">
      <c r="A18" s="20" t="s">
        <v>593</v>
      </c>
      <c r="B18" s="20" t="s">
        <v>607</v>
      </c>
      <c r="C18" s="20" t="s">
        <v>608</v>
      </c>
      <c r="D18" s="20" t="s">
        <v>764</v>
      </c>
      <c r="E18" s="20" t="s">
        <v>1247</v>
      </c>
    </row>
    <row r="19" spans="1:5" ht="11.25">
      <c r="A19" s="20" t="s">
        <v>593</v>
      </c>
      <c r="B19" s="20" t="s">
        <v>609</v>
      </c>
      <c r="C19" s="20" t="s">
        <v>610</v>
      </c>
      <c r="D19" s="20" t="s">
        <v>766</v>
      </c>
      <c r="E19" s="20" t="s">
        <v>1248</v>
      </c>
    </row>
    <row r="20" spans="1:5" ht="11.25">
      <c r="A20" s="20" t="s">
        <v>593</v>
      </c>
      <c r="B20" s="20" t="s">
        <v>611</v>
      </c>
      <c r="C20" s="20" t="s">
        <v>612</v>
      </c>
      <c r="D20" s="20" t="s">
        <v>784</v>
      </c>
      <c r="E20" s="20" t="s">
        <v>1249</v>
      </c>
    </row>
    <row r="21" spans="1:5" ht="11.25">
      <c r="A21" s="20" t="s">
        <v>593</v>
      </c>
      <c r="B21" s="20" t="s">
        <v>613</v>
      </c>
      <c r="C21" s="20" t="s">
        <v>614</v>
      </c>
      <c r="D21" s="20" t="s">
        <v>816</v>
      </c>
      <c r="E21" s="20" t="s">
        <v>1250</v>
      </c>
    </row>
    <row r="22" spans="1:5" ht="11.25">
      <c r="A22" s="20" t="s">
        <v>593</v>
      </c>
      <c r="B22" s="20" t="s">
        <v>615</v>
      </c>
      <c r="C22" s="20" t="s">
        <v>616</v>
      </c>
      <c r="D22" s="20" t="s">
        <v>850</v>
      </c>
      <c r="E22" s="20" t="s">
        <v>1251</v>
      </c>
    </row>
    <row r="23" spans="1:5" ht="11.25">
      <c r="A23" s="20" t="s">
        <v>617</v>
      </c>
      <c r="B23" s="20" t="s">
        <v>619</v>
      </c>
      <c r="C23" s="20" t="s">
        <v>620</v>
      </c>
      <c r="D23" s="20" t="s">
        <v>871</v>
      </c>
      <c r="E23" s="20" t="s">
        <v>1252</v>
      </c>
    </row>
    <row r="24" spans="1:5" ht="11.25">
      <c r="A24" s="20" t="s">
        <v>617</v>
      </c>
      <c r="B24" s="20" t="s">
        <v>617</v>
      </c>
      <c r="C24" s="20" t="s">
        <v>618</v>
      </c>
      <c r="D24" s="20" t="s">
        <v>903</v>
      </c>
      <c r="E24" s="20" t="s">
        <v>1253</v>
      </c>
    </row>
    <row r="25" spans="1:5" ht="11.25">
      <c r="A25" s="20" t="s">
        <v>617</v>
      </c>
      <c r="B25" s="20" t="s">
        <v>621</v>
      </c>
      <c r="C25" s="20" t="s">
        <v>622</v>
      </c>
      <c r="D25" s="20" t="s">
        <v>927</v>
      </c>
      <c r="E25" s="20" t="s">
        <v>1254</v>
      </c>
    </row>
    <row r="26" spans="1:5" ht="11.25">
      <c r="A26" s="20" t="s">
        <v>617</v>
      </c>
      <c r="B26" s="20" t="s">
        <v>623</v>
      </c>
      <c r="C26" s="20" t="s">
        <v>624</v>
      </c>
      <c r="D26" s="20" t="s">
        <v>953</v>
      </c>
      <c r="E26" s="20" t="s">
        <v>1255</v>
      </c>
    </row>
    <row r="27" spans="1:5" ht="11.25">
      <c r="A27" s="20" t="s">
        <v>617</v>
      </c>
      <c r="B27" s="20" t="s">
        <v>625</v>
      </c>
      <c r="C27" s="20" t="s">
        <v>626</v>
      </c>
      <c r="D27" s="20" t="s">
        <v>977</v>
      </c>
      <c r="E27" s="20" t="s">
        <v>1256</v>
      </c>
    </row>
    <row r="28" spans="1:5" ht="11.25">
      <c r="A28" s="20" t="s">
        <v>617</v>
      </c>
      <c r="B28" s="20" t="s">
        <v>627</v>
      </c>
      <c r="C28" s="20" t="s">
        <v>628</v>
      </c>
      <c r="D28" s="20" t="s">
        <v>1007</v>
      </c>
      <c r="E28" s="20" t="s">
        <v>1257</v>
      </c>
    </row>
    <row r="29" spans="1:5" ht="11.25">
      <c r="A29" s="20" t="s">
        <v>617</v>
      </c>
      <c r="B29" s="20" t="s">
        <v>629</v>
      </c>
      <c r="C29" s="20" t="s">
        <v>630</v>
      </c>
      <c r="D29" s="20" t="s">
        <v>1033</v>
      </c>
      <c r="E29" s="20" t="s">
        <v>1258</v>
      </c>
    </row>
    <row r="30" spans="1:5" ht="11.25">
      <c r="A30" s="20" t="s">
        <v>617</v>
      </c>
      <c r="B30" s="20" t="s">
        <v>631</v>
      </c>
      <c r="C30" s="20" t="s">
        <v>632</v>
      </c>
      <c r="D30" s="20" t="s">
        <v>1059</v>
      </c>
      <c r="E30" s="20" t="s">
        <v>1259</v>
      </c>
    </row>
    <row r="31" spans="1:5" ht="11.25">
      <c r="A31" s="20" t="s">
        <v>617</v>
      </c>
      <c r="B31" s="20" t="s">
        <v>633</v>
      </c>
      <c r="C31" s="20" t="s">
        <v>634</v>
      </c>
      <c r="D31" s="20" t="s">
        <v>1077</v>
      </c>
      <c r="E31" s="20" t="s">
        <v>1260</v>
      </c>
    </row>
    <row r="32" spans="1:5" ht="11.25">
      <c r="A32" s="20" t="s">
        <v>617</v>
      </c>
      <c r="B32" s="20" t="s">
        <v>635</v>
      </c>
      <c r="C32" s="20" t="s">
        <v>636</v>
      </c>
      <c r="D32" s="20" t="s">
        <v>1105</v>
      </c>
      <c r="E32" s="20" t="s">
        <v>1261</v>
      </c>
    </row>
    <row r="33" spans="1:5" ht="11.25">
      <c r="A33" s="20" t="s">
        <v>617</v>
      </c>
      <c r="B33" s="20" t="s">
        <v>637</v>
      </c>
      <c r="C33" s="20" t="s">
        <v>638</v>
      </c>
      <c r="D33" s="20" t="s">
        <v>1137</v>
      </c>
      <c r="E33" s="20" t="s">
        <v>1262</v>
      </c>
    </row>
    <row r="34" spans="1:5" ht="11.25">
      <c r="A34" s="20" t="s">
        <v>617</v>
      </c>
      <c r="B34" s="20" t="s">
        <v>639</v>
      </c>
      <c r="C34" s="20" t="s">
        <v>640</v>
      </c>
      <c r="D34" s="20" t="s">
        <v>1153</v>
      </c>
      <c r="E34" s="20" t="s">
        <v>1263</v>
      </c>
    </row>
    <row r="35" spans="1:5" ht="11.25">
      <c r="A35" s="20" t="s">
        <v>641</v>
      </c>
      <c r="B35" s="20" t="s">
        <v>641</v>
      </c>
      <c r="C35" s="20" t="s">
        <v>642</v>
      </c>
      <c r="D35" s="20" t="s">
        <v>1169</v>
      </c>
      <c r="E35" s="20" t="s">
        <v>1264</v>
      </c>
    </row>
    <row r="36" spans="1:5" ht="11.25">
      <c r="A36" s="20" t="s">
        <v>641</v>
      </c>
      <c r="B36" s="20" t="s">
        <v>643</v>
      </c>
      <c r="C36" s="20" t="s">
        <v>644</v>
      </c>
      <c r="D36" s="20" t="s">
        <v>1183</v>
      </c>
      <c r="E36" s="20" t="s">
        <v>1265</v>
      </c>
    </row>
    <row r="37" spans="1:5" ht="11.25">
      <c r="A37" s="20" t="s">
        <v>641</v>
      </c>
      <c r="B37" s="20" t="s">
        <v>645</v>
      </c>
      <c r="C37" s="20" t="s">
        <v>646</v>
      </c>
      <c r="D37" s="20" t="s">
        <v>1206</v>
      </c>
      <c r="E37" s="20" t="s">
        <v>1266</v>
      </c>
    </row>
    <row r="38" spans="1:3" ht="11.25">
      <c r="A38" s="20" t="s">
        <v>641</v>
      </c>
      <c r="B38" s="20" t="s">
        <v>647</v>
      </c>
      <c r="C38" s="20" t="s">
        <v>648</v>
      </c>
    </row>
    <row r="39" spans="1:3" ht="11.25">
      <c r="A39" s="20" t="s">
        <v>641</v>
      </c>
      <c r="B39" s="20" t="s">
        <v>649</v>
      </c>
      <c r="C39" s="20" t="s">
        <v>650</v>
      </c>
    </row>
    <row r="40" spans="1:3" ht="11.25">
      <c r="A40" s="20" t="s">
        <v>641</v>
      </c>
      <c r="B40" s="20" t="s">
        <v>651</v>
      </c>
      <c r="C40" s="20" t="s">
        <v>652</v>
      </c>
    </row>
    <row r="41" spans="1:3" ht="11.25">
      <c r="A41" s="20" t="s">
        <v>641</v>
      </c>
      <c r="B41" s="20" t="s">
        <v>653</v>
      </c>
      <c r="C41" s="20" t="s">
        <v>654</v>
      </c>
    </row>
    <row r="42" spans="1:3" ht="11.25">
      <c r="A42" s="20" t="s">
        <v>641</v>
      </c>
      <c r="B42" s="20" t="s">
        <v>655</v>
      </c>
      <c r="C42" s="20" t="s">
        <v>656</v>
      </c>
    </row>
    <row r="43" spans="1:3" ht="11.25">
      <c r="A43" s="20" t="s">
        <v>641</v>
      </c>
      <c r="B43" s="20" t="s">
        <v>657</v>
      </c>
      <c r="C43" s="20" t="s">
        <v>658</v>
      </c>
    </row>
    <row r="44" spans="1:3" ht="11.25">
      <c r="A44" s="20" t="s">
        <v>659</v>
      </c>
      <c r="B44" s="20" t="s">
        <v>661</v>
      </c>
      <c r="C44" s="20" t="s">
        <v>662</v>
      </c>
    </row>
    <row r="45" spans="1:3" ht="11.25">
      <c r="A45" s="20" t="s">
        <v>659</v>
      </c>
      <c r="B45" s="20" t="s">
        <v>663</v>
      </c>
      <c r="C45" s="20" t="s">
        <v>664</v>
      </c>
    </row>
    <row r="46" spans="1:3" ht="11.25">
      <c r="A46" s="20" t="s">
        <v>659</v>
      </c>
      <c r="B46" s="20" t="s">
        <v>665</v>
      </c>
      <c r="C46" s="20" t="s">
        <v>666</v>
      </c>
    </row>
    <row r="47" spans="1:3" ht="11.25">
      <c r="A47" s="20" t="s">
        <v>659</v>
      </c>
      <c r="B47" s="20" t="s">
        <v>659</v>
      </c>
      <c r="C47" s="20" t="s">
        <v>660</v>
      </c>
    </row>
    <row r="48" spans="1:3" ht="11.25">
      <c r="A48" s="20" t="s">
        <v>659</v>
      </c>
      <c r="B48" s="20" t="s">
        <v>667</v>
      </c>
      <c r="C48" s="20" t="s">
        <v>668</v>
      </c>
    </row>
    <row r="49" spans="1:3" ht="11.25">
      <c r="A49" s="20" t="s">
        <v>659</v>
      </c>
      <c r="B49" s="20" t="s">
        <v>669</v>
      </c>
      <c r="C49" s="20" t="s">
        <v>670</v>
      </c>
    </row>
    <row r="50" spans="1:3" ht="11.25">
      <c r="A50" s="20" t="s">
        <v>659</v>
      </c>
      <c r="B50" s="20" t="s">
        <v>671</v>
      </c>
      <c r="C50" s="20" t="s">
        <v>672</v>
      </c>
    </row>
    <row r="51" spans="1:3" ht="11.25">
      <c r="A51" s="20" t="s">
        <v>659</v>
      </c>
      <c r="B51" s="20" t="s">
        <v>673</v>
      </c>
      <c r="C51" s="20" t="s">
        <v>674</v>
      </c>
    </row>
    <row r="52" spans="1:3" ht="11.25">
      <c r="A52" s="20" t="s">
        <v>659</v>
      </c>
      <c r="B52" s="20" t="s">
        <v>675</v>
      </c>
      <c r="C52" s="20" t="s">
        <v>676</v>
      </c>
    </row>
    <row r="53" spans="1:3" ht="11.25">
      <c r="A53" s="20" t="s">
        <v>659</v>
      </c>
      <c r="B53" s="20" t="s">
        <v>677</v>
      </c>
      <c r="C53" s="20" t="s">
        <v>678</v>
      </c>
    </row>
    <row r="54" spans="1:3" ht="11.25">
      <c r="A54" s="20" t="s">
        <v>659</v>
      </c>
      <c r="B54" s="20" t="s">
        <v>679</v>
      </c>
      <c r="C54" s="20" t="s">
        <v>680</v>
      </c>
    </row>
    <row r="55" spans="1:3" ht="11.25">
      <c r="A55" s="20" t="s">
        <v>659</v>
      </c>
      <c r="B55" s="20" t="s">
        <v>681</v>
      </c>
      <c r="C55" s="20" t="s">
        <v>682</v>
      </c>
    </row>
    <row r="56" spans="1:3" ht="11.25">
      <c r="A56" s="20" t="s">
        <v>659</v>
      </c>
      <c r="B56" s="20" t="s">
        <v>683</v>
      </c>
      <c r="C56" s="20" t="s">
        <v>684</v>
      </c>
    </row>
    <row r="57" spans="1:3" ht="11.25">
      <c r="A57" s="20" t="s">
        <v>659</v>
      </c>
      <c r="B57" s="20" t="s">
        <v>685</v>
      </c>
      <c r="C57" s="20" t="s">
        <v>686</v>
      </c>
    </row>
    <row r="58" spans="1:3" ht="11.25">
      <c r="A58" s="20" t="s">
        <v>659</v>
      </c>
      <c r="B58" s="20" t="s">
        <v>687</v>
      </c>
      <c r="C58" s="20" t="s">
        <v>688</v>
      </c>
    </row>
    <row r="59" spans="1:3" ht="11.25">
      <c r="A59" s="20" t="s">
        <v>689</v>
      </c>
      <c r="B59" s="20" t="s">
        <v>691</v>
      </c>
      <c r="C59" s="20" t="s">
        <v>692</v>
      </c>
    </row>
    <row r="60" spans="1:3" ht="11.25">
      <c r="A60" s="20" t="s">
        <v>689</v>
      </c>
      <c r="B60" s="20" t="s">
        <v>689</v>
      </c>
      <c r="C60" s="20" t="s">
        <v>690</v>
      </c>
    </row>
    <row r="61" spans="1:3" ht="11.25">
      <c r="A61" s="20" t="s">
        <v>689</v>
      </c>
      <c r="B61" s="20" t="s">
        <v>693</v>
      </c>
      <c r="C61" s="20" t="s">
        <v>694</v>
      </c>
    </row>
    <row r="62" spans="1:3" ht="11.25">
      <c r="A62" s="20" t="s">
        <v>689</v>
      </c>
      <c r="B62" s="20" t="s">
        <v>695</v>
      </c>
      <c r="C62" s="20" t="s">
        <v>696</v>
      </c>
    </row>
    <row r="63" spans="1:3" ht="11.25">
      <c r="A63" s="20" t="s">
        <v>689</v>
      </c>
      <c r="B63" s="20" t="s">
        <v>697</v>
      </c>
      <c r="C63" s="20" t="s">
        <v>698</v>
      </c>
    </row>
    <row r="64" spans="1:3" ht="11.25">
      <c r="A64" s="20" t="s">
        <v>689</v>
      </c>
      <c r="B64" s="20" t="s">
        <v>699</v>
      </c>
      <c r="C64" s="20" t="s">
        <v>700</v>
      </c>
    </row>
    <row r="65" spans="1:3" ht="11.25">
      <c r="A65" s="20" t="s">
        <v>689</v>
      </c>
      <c r="B65" s="20" t="s">
        <v>701</v>
      </c>
      <c r="C65" s="20" t="s">
        <v>702</v>
      </c>
    </row>
    <row r="66" spans="1:3" ht="11.25">
      <c r="A66" s="20" t="s">
        <v>689</v>
      </c>
      <c r="B66" s="20" t="s">
        <v>703</v>
      </c>
      <c r="C66" s="20" t="s">
        <v>704</v>
      </c>
    </row>
    <row r="67" spans="1:3" ht="11.25">
      <c r="A67" s="20" t="s">
        <v>689</v>
      </c>
      <c r="B67" s="20" t="s">
        <v>705</v>
      </c>
      <c r="C67" s="20" t="s">
        <v>706</v>
      </c>
    </row>
    <row r="68" spans="1:3" ht="11.25">
      <c r="A68" s="20" t="s">
        <v>689</v>
      </c>
      <c r="B68" s="20" t="s">
        <v>707</v>
      </c>
      <c r="C68" s="20" t="s">
        <v>708</v>
      </c>
    </row>
    <row r="69" spans="1:3" ht="11.25">
      <c r="A69" s="20" t="s">
        <v>689</v>
      </c>
      <c r="B69" s="20" t="s">
        <v>709</v>
      </c>
      <c r="C69" s="20" t="s">
        <v>710</v>
      </c>
    </row>
    <row r="70" spans="1:3" ht="11.25">
      <c r="A70" s="20" t="s">
        <v>689</v>
      </c>
      <c r="B70" s="20" t="s">
        <v>711</v>
      </c>
      <c r="C70" s="20" t="s">
        <v>712</v>
      </c>
    </row>
    <row r="71" spans="1:3" ht="11.25">
      <c r="A71" s="20" t="s">
        <v>689</v>
      </c>
      <c r="B71" s="20" t="s">
        <v>713</v>
      </c>
      <c r="C71" s="20" t="s">
        <v>714</v>
      </c>
    </row>
    <row r="72" spans="1:3" ht="11.25">
      <c r="A72" s="20" t="s">
        <v>689</v>
      </c>
      <c r="B72" s="20" t="s">
        <v>715</v>
      </c>
      <c r="C72" s="20" t="s">
        <v>716</v>
      </c>
    </row>
    <row r="73" spans="1:3" ht="11.25">
      <c r="A73" s="20" t="s">
        <v>717</v>
      </c>
      <c r="B73" s="20" t="s">
        <v>717</v>
      </c>
      <c r="C73" s="20" t="s">
        <v>718</v>
      </c>
    </row>
    <row r="74" spans="1:3" ht="11.25">
      <c r="A74" s="20" t="s">
        <v>719</v>
      </c>
      <c r="B74" s="20" t="s">
        <v>663</v>
      </c>
      <c r="C74" s="20" t="s">
        <v>721</v>
      </c>
    </row>
    <row r="75" spans="1:3" ht="11.25">
      <c r="A75" s="20" t="s">
        <v>719</v>
      </c>
      <c r="B75" s="20" t="s">
        <v>722</v>
      </c>
      <c r="C75" s="20" t="s">
        <v>723</v>
      </c>
    </row>
    <row r="76" spans="1:3" ht="11.25">
      <c r="A76" s="20" t="s">
        <v>719</v>
      </c>
      <c r="B76" s="20" t="s">
        <v>719</v>
      </c>
      <c r="C76" s="20" t="s">
        <v>720</v>
      </c>
    </row>
    <row r="77" spans="1:3" ht="11.25">
      <c r="A77" s="20" t="s">
        <v>719</v>
      </c>
      <c r="B77" s="20" t="s">
        <v>724</v>
      </c>
      <c r="C77" s="20" t="s">
        <v>725</v>
      </c>
    </row>
    <row r="78" spans="1:3" ht="11.25">
      <c r="A78" s="20" t="s">
        <v>719</v>
      </c>
      <c r="B78" s="20" t="s">
        <v>726</v>
      </c>
      <c r="C78" s="20" t="s">
        <v>727</v>
      </c>
    </row>
    <row r="79" spans="1:3" ht="11.25">
      <c r="A79" s="20" t="s">
        <v>719</v>
      </c>
      <c r="B79" s="20" t="s">
        <v>728</v>
      </c>
      <c r="C79" s="20" t="s">
        <v>729</v>
      </c>
    </row>
    <row r="80" spans="1:3" ht="11.25">
      <c r="A80" s="20" t="s">
        <v>719</v>
      </c>
      <c r="B80" s="20" t="s">
        <v>730</v>
      </c>
      <c r="C80" s="20" t="s">
        <v>731</v>
      </c>
    </row>
    <row r="81" spans="1:3" ht="11.25">
      <c r="A81" s="20" t="s">
        <v>719</v>
      </c>
      <c r="B81" s="20" t="s">
        <v>732</v>
      </c>
      <c r="C81" s="20" t="s">
        <v>733</v>
      </c>
    </row>
    <row r="82" spans="1:3" ht="11.25">
      <c r="A82" s="20" t="s">
        <v>719</v>
      </c>
      <c r="B82" s="20" t="s">
        <v>734</v>
      </c>
      <c r="C82" s="20" t="s">
        <v>735</v>
      </c>
    </row>
    <row r="83" spans="1:3" ht="11.25">
      <c r="A83" s="20" t="s">
        <v>719</v>
      </c>
      <c r="B83" s="20" t="s">
        <v>736</v>
      </c>
      <c r="C83" s="20" t="s">
        <v>737</v>
      </c>
    </row>
    <row r="84" spans="1:3" ht="11.25">
      <c r="A84" s="20" t="s">
        <v>719</v>
      </c>
      <c r="B84" s="20" t="s">
        <v>738</v>
      </c>
      <c r="C84" s="20" t="s">
        <v>739</v>
      </c>
    </row>
    <row r="85" spans="1:3" ht="11.25">
      <c r="A85" s="20" t="s">
        <v>719</v>
      </c>
      <c r="B85" s="20" t="s">
        <v>740</v>
      </c>
      <c r="C85" s="20" t="s">
        <v>741</v>
      </c>
    </row>
    <row r="86" spans="1:3" ht="11.25">
      <c r="A86" s="20" t="s">
        <v>719</v>
      </c>
      <c r="B86" s="20" t="s">
        <v>742</v>
      </c>
      <c r="C86" s="20" t="s">
        <v>743</v>
      </c>
    </row>
    <row r="87" spans="1:3" ht="11.25">
      <c r="A87" s="20" t="s">
        <v>719</v>
      </c>
      <c r="B87" s="20" t="s">
        <v>744</v>
      </c>
      <c r="C87" s="20" t="s">
        <v>745</v>
      </c>
    </row>
    <row r="88" spans="1:3" ht="11.25">
      <c r="A88" s="20" t="s">
        <v>719</v>
      </c>
      <c r="B88" s="20" t="s">
        <v>746</v>
      </c>
      <c r="C88" s="20" t="s">
        <v>747</v>
      </c>
    </row>
    <row r="89" spans="1:3" ht="11.25">
      <c r="A89" s="20" t="s">
        <v>748</v>
      </c>
      <c r="B89" s="20" t="s">
        <v>748</v>
      </c>
      <c r="C89" s="20" t="s">
        <v>749</v>
      </c>
    </row>
    <row r="90" spans="1:3" ht="11.25">
      <c r="A90" s="20" t="s">
        <v>750</v>
      </c>
      <c r="B90" s="20" t="s">
        <v>750</v>
      </c>
      <c r="C90" s="20" t="s">
        <v>751</v>
      </c>
    </row>
    <row r="91" spans="1:3" ht="11.25">
      <c r="A91" s="20" t="s">
        <v>752</v>
      </c>
      <c r="B91" s="20" t="s">
        <v>752</v>
      </c>
      <c r="C91" s="20" t="s">
        <v>753</v>
      </c>
    </row>
    <row r="92" spans="1:3" ht="11.25">
      <c r="A92" s="20" t="s">
        <v>754</v>
      </c>
      <c r="B92" s="20" t="s">
        <v>754</v>
      </c>
      <c r="C92" s="20" t="s">
        <v>755</v>
      </c>
    </row>
    <row r="93" spans="1:3" ht="11.25">
      <c r="A93" s="20" t="s">
        <v>756</v>
      </c>
      <c r="B93" s="20" t="s">
        <v>756</v>
      </c>
      <c r="C93" s="20" t="s">
        <v>757</v>
      </c>
    </row>
    <row r="94" spans="1:3" ht="11.25">
      <c r="A94" s="20" t="s">
        <v>758</v>
      </c>
      <c r="B94" s="20" t="s">
        <v>758</v>
      </c>
      <c r="C94" s="20" t="s">
        <v>759</v>
      </c>
    </row>
    <row r="95" spans="1:3" ht="11.25">
      <c r="A95" s="20" t="s">
        <v>760</v>
      </c>
      <c r="B95" s="20" t="s">
        <v>760</v>
      </c>
      <c r="C95" s="20" t="s">
        <v>761</v>
      </c>
    </row>
    <row r="96" spans="1:3" ht="11.25">
      <c r="A96" s="20" t="s">
        <v>762</v>
      </c>
      <c r="B96" s="20" t="s">
        <v>762</v>
      </c>
      <c r="C96" s="20" t="s">
        <v>763</v>
      </c>
    </row>
    <row r="97" spans="1:3" ht="11.25">
      <c r="A97" s="20" t="s">
        <v>764</v>
      </c>
      <c r="B97" s="20" t="s">
        <v>764</v>
      </c>
      <c r="C97" s="20" t="s">
        <v>765</v>
      </c>
    </row>
    <row r="98" spans="1:3" ht="11.25">
      <c r="A98" s="20" t="s">
        <v>766</v>
      </c>
      <c r="B98" s="20" t="s">
        <v>766</v>
      </c>
      <c r="C98" s="20" t="s">
        <v>767</v>
      </c>
    </row>
    <row r="99" spans="1:3" ht="11.25">
      <c r="A99" s="20" t="s">
        <v>766</v>
      </c>
      <c r="B99" s="20" t="s">
        <v>768</v>
      </c>
      <c r="C99" s="20" t="s">
        <v>769</v>
      </c>
    </row>
    <row r="100" spans="1:3" ht="11.25">
      <c r="A100" s="20" t="s">
        <v>766</v>
      </c>
      <c r="B100" s="20" t="s">
        <v>770</v>
      </c>
      <c r="C100" s="20" t="s">
        <v>771</v>
      </c>
    </row>
    <row r="101" spans="1:3" ht="11.25">
      <c r="A101" s="20" t="s">
        <v>766</v>
      </c>
      <c r="B101" s="20" t="s">
        <v>772</v>
      </c>
      <c r="C101" s="20" t="s">
        <v>773</v>
      </c>
    </row>
    <row r="102" spans="1:3" ht="11.25">
      <c r="A102" s="20" t="s">
        <v>766</v>
      </c>
      <c r="B102" s="20" t="s">
        <v>774</v>
      </c>
      <c r="C102" s="20" t="s">
        <v>775</v>
      </c>
    </row>
    <row r="103" spans="1:3" ht="11.25">
      <c r="A103" s="20" t="s">
        <v>766</v>
      </c>
      <c r="B103" s="20" t="s">
        <v>776</v>
      </c>
      <c r="C103" s="20" t="s">
        <v>777</v>
      </c>
    </row>
    <row r="104" spans="1:3" ht="11.25">
      <c r="A104" s="20" t="s">
        <v>766</v>
      </c>
      <c r="B104" s="20" t="s">
        <v>778</v>
      </c>
      <c r="C104" s="20" t="s">
        <v>779</v>
      </c>
    </row>
    <row r="105" spans="1:3" ht="11.25">
      <c r="A105" s="20" t="s">
        <v>766</v>
      </c>
      <c r="B105" s="20" t="s">
        <v>780</v>
      </c>
      <c r="C105" s="20" t="s">
        <v>781</v>
      </c>
    </row>
    <row r="106" spans="1:3" ht="11.25">
      <c r="A106" s="20" t="s">
        <v>766</v>
      </c>
      <c r="B106" s="20" t="s">
        <v>782</v>
      </c>
      <c r="C106" s="20" t="s">
        <v>783</v>
      </c>
    </row>
    <row r="107" spans="1:3" ht="11.25">
      <c r="A107" s="20" t="s">
        <v>784</v>
      </c>
      <c r="B107" s="20" t="s">
        <v>786</v>
      </c>
      <c r="C107" s="20" t="s">
        <v>787</v>
      </c>
    </row>
    <row r="108" spans="1:3" ht="11.25">
      <c r="A108" s="20" t="s">
        <v>784</v>
      </c>
      <c r="B108" s="20" t="s">
        <v>784</v>
      </c>
      <c r="C108" s="20" t="s">
        <v>785</v>
      </c>
    </row>
    <row r="109" spans="1:3" ht="11.25">
      <c r="A109" s="20" t="s">
        <v>784</v>
      </c>
      <c r="B109" s="20" t="s">
        <v>788</v>
      </c>
      <c r="C109" s="20" t="s">
        <v>789</v>
      </c>
    </row>
    <row r="110" spans="1:3" ht="11.25">
      <c r="A110" s="20" t="s">
        <v>784</v>
      </c>
      <c r="B110" s="20" t="s">
        <v>790</v>
      </c>
      <c r="C110" s="20" t="s">
        <v>791</v>
      </c>
    </row>
    <row r="111" spans="1:3" ht="11.25">
      <c r="A111" s="20" t="s">
        <v>784</v>
      </c>
      <c r="B111" s="20" t="s">
        <v>792</v>
      </c>
      <c r="C111" s="20" t="s">
        <v>793</v>
      </c>
    </row>
    <row r="112" spans="1:3" ht="11.25">
      <c r="A112" s="20" t="s">
        <v>784</v>
      </c>
      <c r="B112" s="20" t="s">
        <v>794</v>
      </c>
      <c r="C112" s="20" t="s">
        <v>795</v>
      </c>
    </row>
    <row r="113" spans="1:3" ht="11.25">
      <c r="A113" s="20" t="s">
        <v>784</v>
      </c>
      <c r="B113" s="20" t="s">
        <v>796</v>
      </c>
      <c r="C113" s="20" t="s">
        <v>797</v>
      </c>
    </row>
    <row r="114" spans="1:3" ht="11.25">
      <c r="A114" s="20" t="s">
        <v>784</v>
      </c>
      <c r="B114" s="20" t="s">
        <v>798</v>
      </c>
      <c r="C114" s="20" t="s">
        <v>799</v>
      </c>
    </row>
    <row r="115" spans="1:3" ht="11.25">
      <c r="A115" s="20" t="s">
        <v>784</v>
      </c>
      <c r="B115" s="20" t="s">
        <v>800</v>
      </c>
      <c r="C115" s="20" t="s">
        <v>801</v>
      </c>
    </row>
    <row r="116" spans="1:3" ht="11.25">
      <c r="A116" s="20" t="s">
        <v>784</v>
      </c>
      <c r="B116" s="20" t="s">
        <v>802</v>
      </c>
      <c r="C116" s="20" t="s">
        <v>803</v>
      </c>
    </row>
    <row r="117" spans="1:3" ht="11.25">
      <c r="A117" s="20" t="s">
        <v>784</v>
      </c>
      <c r="B117" s="20" t="s">
        <v>804</v>
      </c>
      <c r="C117" s="20" t="s">
        <v>805</v>
      </c>
    </row>
    <row r="118" spans="1:3" ht="11.25">
      <c r="A118" s="20" t="s">
        <v>784</v>
      </c>
      <c r="B118" s="20" t="s">
        <v>806</v>
      </c>
      <c r="C118" s="20" t="s">
        <v>807</v>
      </c>
    </row>
    <row r="119" spans="1:3" ht="11.25">
      <c r="A119" s="20" t="s">
        <v>784</v>
      </c>
      <c r="B119" s="20" t="s">
        <v>808</v>
      </c>
      <c r="C119" s="20" t="s">
        <v>809</v>
      </c>
    </row>
    <row r="120" spans="1:3" ht="11.25">
      <c r="A120" s="20" t="s">
        <v>784</v>
      </c>
      <c r="B120" s="20" t="s">
        <v>810</v>
      </c>
      <c r="C120" s="20" t="s">
        <v>811</v>
      </c>
    </row>
    <row r="121" spans="1:3" ht="11.25">
      <c r="A121" s="20" t="s">
        <v>784</v>
      </c>
      <c r="B121" s="20" t="s">
        <v>812</v>
      </c>
      <c r="C121" s="20" t="s">
        <v>813</v>
      </c>
    </row>
    <row r="122" spans="1:3" ht="11.25">
      <c r="A122" s="20" t="s">
        <v>784</v>
      </c>
      <c r="B122" s="20" t="s">
        <v>814</v>
      </c>
      <c r="C122" s="20" t="s">
        <v>815</v>
      </c>
    </row>
    <row r="123" spans="1:3" ht="11.25">
      <c r="A123" s="20" t="s">
        <v>816</v>
      </c>
      <c r="B123" s="20" t="s">
        <v>818</v>
      </c>
      <c r="C123" s="20" t="s">
        <v>819</v>
      </c>
    </row>
    <row r="124" spans="1:3" ht="11.25">
      <c r="A124" s="20" t="s">
        <v>816</v>
      </c>
      <c r="B124" s="20" t="s">
        <v>820</v>
      </c>
      <c r="C124" s="20" t="s">
        <v>821</v>
      </c>
    </row>
    <row r="125" spans="1:3" ht="11.25">
      <c r="A125" s="20" t="s">
        <v>816</v>
      </c>
      <c r="B125" s="20" t="s">
        <v>822</v>
      </c>
      <c r="C125" s="20" t="s">
        <v>823</v>
      </c>
    </row>
    <row r="126" spans="1:3" ht="11.25">
      <c r="A126" s="20" t="s">
        <v>816</v>
      </c>
      <c r="B126" s="20" t="s">
        <v>824</v>
      </c>
      <c r="C126" s="20" t="s">
        <v>825</v>
      </c>
    </row>
    <row r="127" spans="1:3" ht="11.25">
      <c r="A127" s="20" t="s">
        <v>816</v>
      </c>
      <c r="B127" s="20" t="s">
        <v>826</v>
      </c>
      <c r="C127" s="20" t="s">
        <v>827</v>
      </c>
    </row>
    <row r="128" spans="1:3" ht="11.25">
      <c r="A128" s="20" t="s">
        <v>816</v>
      </c>
      <c r="B128" s="20" t="s">
        <v>816</v>
      </c>
      <c r="C128" s="20" t="s">
        <v>817</v>
      </c>
    </row>
    <row r="129" spans="1:3" ht="11.25">
      <c r="A129" s="20" t="s">
        <v>816</v>
      </c>
      <c r="B129" s="20" t="s">
        <v>828</v>
      </c>
      <c r="C129" s="20" t="s">
        <v>829</v>
      </c>
    </row>
    <row r="130" spans="1:3" ht="11.25">
      <c r="A130" s="20" t="s">
        <v>816</v>
      </c>
      <c r="B130" s="20" t="s">
        <v>830</v>
      </c>
      <c r="C130" s="20" t="s">
        <v>831</v>
      </c>
    </row>
    <row r="131" spans="1:3" ht="11.25">
      <c r="A131" s="20" t="s">
        <v>816</v>
      </c>
      <c r="B131" s="20" t="s">
        <v>832</v>
      </c>
      <c r="C131" s="20" t="s">
        <v>833</v>
      </c>
    </row>
    <row r="132" spans="1:3" ht="11.25">
      <c r="A132" s="20" t="s">
        <v>816</v>
      </c>
      <c r="B132" s="20" t="s">
        <v>834</v>
      </c>
      <c r="C132" s="20" t="s">
        <v>835</v>
      </c>
    </row>
    <row r="133" spans="1:3" ht="11.25">
      <c r="A133" s="20" t="s">
        <v>816</v>
      </c>
      <c r="B133" s="20" t="s">
        <v>836</v>
      </c>
      <c r="C133" s="20" t="s">
        <v>837</v>
      </c>
    </row>
    <row r="134" spans="1:3" ht="11.25">
      <c r="A134" s="20" t="s">
        <v>816</v>
      </c>
      <c r="B134" s="20" t="s">
        <v>838</v>
      </c>
      <c r="C134" s="20" t="s">
        <v>839</v>
      </c>
    </row>
    <row r="135" spans="1:3" ht="11.25">
      <c r="A135" s="20" t="s">
        <v>816</v>
      </c>
      <c r="B135" s="20" t="s">
        <v>840</v>
      </c>
      <c r="C135" s="20" t="s">
        <v>841</v>
      </c>
    </row>
    <row r="136" spans="1:3" ht="11.25">
      <c r="A136" s="20" t="s">
        <v>816</v>
      </c>
      <c r="B136" s="20" t="s">
        <v>842</v>
      </c>
      <c r="C136" s="20" t="s">
        <v>843</v>
      </c>
    </row>
    <row r="137" spans="1:3" ht="11.25">
      <c r="A137" s="20" t="s">
        <v>816</v>
      </c>
      <c r="B137" s="20" t="s">
        <v>844</v>
      </c>
      <c r="C137" s="20" t="s">
        <v>845</v>
      </c>
    </row>
    <row r="138" spans="1:3" ht="11.25">
      <c r="A138" s="20" t="s">
        <v>816</v>
      </c>
      <c r="B138" s="20" t="s">
        <v>846</v>
      </c>
      <c r="C138" s="20" t="s">
        <v>847</v>
      </c>
    </row>
    <row r="139" spans="1:3" ht="11.25">
      <c r="A139" s="20" t="s">
        <v>816</v>
      </c>
      <c r="B139" s="20" t="s">
        <v>848</v>
      </c>
      <c r="C139" s="20" t="s">
        <v>849</v>
      </c>
    </row>
    <row r="140" spans="1:3" ht="11.25">
      <c r="A140" s="20" t="s">
        <v>850</v>
      </c>
      <c r="B140" s="20" t="s">
        <v>852</v>
      </c>
      <c r="C140" s="20" t="s">
        <v>853</v>
      </c>
    </row>
    <row r="141" spans="1:3" ht="11.25">
      <c r="A141" s="20" t="s">
        <v>850</v>
      </c>
      <c r="B141" s="20" t="s">
        <v>854</v>
      </c>
      <c r="C141" s="20" t="s">
        <v>855</v>
      </c>
    </row>
    <row r="142" spans="1:3" ht="11.25">
      <c r="A142" s="20" t="s">
        <v>850</v>
      </c>
      <c r="B142" s="20" t="s">
        <v>856</v>
      </c>
      <c r="C142" s="20" t="s">
        <v>857</v>
      </c>
    </row>
    <row r="143" spans="1:3" ht="11.25">
      <c r="A143" s="20" t="s">
        <v>850</v>
      </c>
      <c r="B143" s="20" t="s">
        <v>850</v>
      </c>
      <c r="C143" s="20" t="s">
        <v>851</v>
      </c>
    </row>
    <row r="144" spans="1:3" ht="11.25">
      <c r="A144" s="20" t="s">
        <v>850</v>
      </c>
      <c r="B144" s="20" t="s">
        <v>858</v>
      </c>
      <c r="C144" s="20" t="s">
        <v>859</v>
      </c>
    </row>
    <row r="145" spans="1:3" ht="11.25">
      <c r="A145" s="20" t="s">
        <v>850</v>
      </c>
      <c r="B145" s="20" t="s">
        <v>860</v>
      </c>
      <c r="C145" s="20" t="s">
        <v>861</v>
      </c>
    </row>
    <row r="146" spans="1:3" ht="11.25">
      <c r="A146" s="20" t="s">
        <v>850</v>
      </c>
      <c r="B146" s="20" t="s">
        <v>699</v>
      </c>
      <c r="C146" s="20" t="s">
        <v>862</v>
      </c>
    </row>
    <row r="147" spans="1:3" ht="11.25">
      <c r="A147" s="20" t="s">
        <v>850</v>
      </c>
      <c r="B147" s="20" t="s">
        <v>863</v>
      </c>
      <c r="C147" s="20" t="s">
        <v>864</v>
      </c>
    </row>
    <row r="148" spans="1:3" ht="11.25">
      <c r="A148" s="20" t="s">
        <v>850</v>
      </c>
      <c r="B148" s="20" t="s">
        <v>865</v>
      </c>
      <c r="C148" s="20" t="s">
        <v>866</v>
      </c>
    </row>
    <row r="149" spans="1:3" ht="11.25">
      <c r="A149" s="20" t="s">
        <v>850</v>
      </c>
      <c r="B149" s="20" t="s">
        <v>867</v>
      </c>
      <c r="C149" s="20" t="s">
        <v>868</v>
      </c>
    </row>
    <row r="150" spans="1:3" ht="11.25">
      <c r="A150" s="20" t="s">
        <v>850</v>
      </c>
      <c r="B150" s="20" t="s">
        <v>869</v>
      </c>
      <c r="C150" s="20" t="s">
        <v>870</v>
      </c>
    </row>
    <row r="151" spans="1:3" ht="11.25">
      <c r="A151" s="20" t="s">
        <v>871</v>
      </c>
      <c r="B151" s="20" t="s">
        <v>873</v>
      </c>
      <c r="C151" s="20" t="s">
        <v>874</v>
      </c>
    </row>
    <row r="152" spans="1:3" ht="11.25">
      <c r="A152" s="20" t="s">
        <v>871</v>
      </c>
      <c r="B152" s="20" t="s">
        <v>875</v>
      </c>
      <c r="C152" s="20" t="s">
        <v>876</v>
      </c>
    </row>
    <row r="153" spans="1:3" ht="11.25">
      <c r="A153" s="20" t="s">
        <v>871</v>
      </c>
      <c r="B153" s="20" t="s">
        <v>877</v>
      </c>
      <c r="C153" s="20" t="s">
        <v>878</v>
      </c>
    </row>
    <row r="154" spans="1:3" ht="11.25">
      <c r="A154" s="20" t="s">
        <v>871</v>
      </c>
      <c r="B154" s="20" t="s">
        <v>879</v>
      </c>
      <c r="C154" s="20" t="s">
        <v>880</v>
      </c>
    </row>
    <row r="155" spans="1:3" ht="11.25">
      <c r="A155" s="20" t="s">
        <v>871</v>
      </c>
      <c r="B155" s="20" t="s">
        <v>881</v>
      </c>
      <c r="C155" s="20" t="s">
        <v>882</v>
      </c>
    </row>
    <row r="156" spans="1:3" ht="11.25">
      <c r="A156" s="20" t="s">
        <v>871</v>
      </c>
      <c r="B156" s="20" t="s">
        <v>883</v>
      </c>
      <c r="C156" s="20" t="s">
        <v>884</v>
      </c>
    </row>
    <row r="157" spans="1:3" ht="11.25">
      <c r="A157" s="20" t="s">
        <v>871</v>
      </c>
      <c r="B157" s="20" t="s">
        <v>885</v>
      </c>
      <c r="C157" s="20" t="s">
        <v>886</v>
      </c>
    </row>
    <row r="158" spans="1:3" ht="11.25">
      <c r="A158" s="20" t="s">
        <v>871</v>
      </c>
      <c r="B158" s="20" t="s">
        <v>887</v>
      </c>
      <c r="C158" s="20" t="s">
        <v>888</v>
      </c>
    </row>
    <row r="159" spans="1:3" ht="11.25">
      <c r="A159" s="20" t="s">
        <v>871</v>
      </c>
      <c r="B159" s="20" t="s">
        <v>871</v>
      </c>
      <c r="C159" s="20" t="s">
        <v>872</v>
      </c>
    </row>
    <row r="160" spans="1:3" ht="11.25">
      <c r="A160" s="20" t="s">
        <v>871</v>
      </c>
      <c r="B160" s="20" t="s">
        <v>889</v>
      </c>
      <c r="C160" s="20" t="s">
        <v>890</v>
      </c>
    </row>
    <row r="161" spans="1:3" ht="11.25">
      <c r="A161" s="20" t="s">
        <v>871</v>
      </c>
      <c r="B161" s="20" t="s">
        <v>891</v>
      </c>
      <c r="C161" s="20" t="s">
        <v>892</v>
      </c>
    </row>
    <row r="162" spans="1:3" ht="11.25">
      <c r="A162" s="20" t="s">
        <v>871</v>
      </c>
      <c r="B162" s="20" t="s">
        <v>893</v>
      </c>
      <c r="C162" s="20" t="s">
        <v>894</v>
      </c>
    </row>
    <row r="163" spans="1:3" ht="11.25">
      <c r="A163" s="20" t="s">
        <v>871</v>
      </c>
      <c r="B163" s="20" t="s">
        <v>895</v>
      </c>
      <c r="C163" s="20" t="s">
        <v>896</v>
      </c>
    </row>
    <row r="164" spans="1:3" ht="11.25">
      <c r="A164" s="20" t="s">
        <v>871</v>
      </c>
      <c r="B164" s="20" t="s">
        <v>897</v>
      </c>
      <c r="C164" s="20" t="s">
        <v>898</v>
      </c>
    </row>
    <row r="165" spans="1:3" ht="11.25">
      <c r="A165" s="20" t="s">
        <v>871</v>
      </c>
      <c r="B165" s="20" t="s">
        <v>899</v>
      </c>
      <c r="C165" s="20" t="s">
        <v>900</v>
      </c>
    </row>
    <row r="166" spans="1:3" ht="11.25">
      <c r="A166" s="20" t="s">
        <v>871</v>
      </c>
      <c r="B166" s="20" t="s">
        <v>901</v>
      </c>
      <c r="C166" s="20" t="s">
        <v>902</v>
      </c>
    </row>
    <row r="167" spans="1:3" ht="11.25">
      <c r="A167" s="20" t="s">
        <v>903</v>
      </c>
      <c r="B167" s="20" t="s">
        <v>905</v>
      </c>
      <c r="C167" s="20" t="s">
        <v>906</v>
      </c>
    </row>
    <row r="168" spans="1:3" ht="11.25">
      <c r="A168" s="20" t="s">
        <v>903</v>
      </c>
      <c r="B168" s="20" t="s">
        <v>903</v>
      </c>
      <c r="C168" s="20" t="s">
        <v>904</v>
      </c>
    </row>
    <row r="169" spans="1:3" ht="11.25">
      <c r="A169" s="20" t="s">
        <v>903</v>
      </c>
      <c r="B169" s="20" t="s">
        <v>907</v>
      </c>
      <c r="C169" s="20" t="s">
        <v>908</v>
      </c>
    </row>
    <row r="170" spans="1:3" ht="11.25">
      <c r="A170" s="20" t="s">
        <v>903</v>
      </c>
      <c r="B170" s="20" t="s">
        <v>909</v>
      </c>
      <c r="C170" s="20" t="s">
        <v>910</v>
      </c>
    </row>
    <row r="171" spans="1:3" ht="11.25">
      <c r="A171" s="20" t="s">
        <v>903</v>
      </c>
      <c r="B171" s="20" t="s">
        <v>911</v>
      </c>
      <c r="C171" s="20" t="s">
        <v>912</v>
      </c>
    </row>
    <row r="172" spans="1:3" ht="11.25">
      <c r="A172" s="20" t="s">
        <v>903</v>
      </c>
      <c r="B172" s="20" t="s">
        <v>913</v>
      </c>
      <c r="C172" s="20" t="s">
        <v>914</v>
      </c>
    </row>
    <row r="173" spans="1:3" ht="11.25">
      <c r="A173" s="20" t="s">
        <v>903</v>
      </c>
      <c r="B173" s="20" t="s">
        <v>915</v>
      </c>
      <c r="C173" s="20" t="s">
        <v>916</v>
      </c>
    </row>
    <row r="174" spans="1:3" ht="11.25">
      <c r="A174" s="20" t="s">
        <v>903</v>
      </c>
      <c r="B174" s="20" t="s">
        <v>917</v>
      </c>
      <c r="C174" s="20" t="s">
        <v>918</v>
      </c>
    </row>
    <row r="175" spans="1:3" ht="11.25">
      <c r="A175" s="20" t="s">
        <v>903</v>
      </c>
      <c r="B175" s="20" t="s">
        <v>919</v>
      </c>
      <c r="C175" s="20" t="s">
        <v>920</v>
      </c>
    </row>
    <row r="176" spans="1:3" ht="11.25">
      <c r="A176" s="20" t="s">
        <v>903</v>
      </c>
      <c r="B176" s="20" t="s">
        <v>921</v>
      </c>
      <c r="C176" s="20" t="s">
        <v>922</v>
      </c>
    </row>
    <row r="177" spans="1:3" ht="11.25">
      <c r="A177" s="20" t="s">
        <v>903</v>
      </c>
      <c r="B177" s="20" t="s">
        <v>923</v>
      </c>
      <c r="C177" s="20" t="s">
        <v>924</v>
      </c>
    </row>
    <row r="178" spans="1:3" ht="11.25">
      <c r="A178" s="20" t="s">
        <v>903</v>
      </c>
      <c r="B178" s="20" t="s">
        <v>925</v>
      </c>
      <c r="C178" s="20" t="s">
        <v>926</v>
      </c>
    </row>
    <row r="179" spans="1:3" ht="11.25">
      <c r="A179" s="20" t="s">
        <v>927</v>
      </c>
      <c r="B179" s="20" t="s">
        <v>929</v>
      </c>
      <c r="C179" s="20" t="s">
        <v>930</v>
      </c>
    </row>
    <row r="180" spans="1:3" ht="11.25">
      <c r="A180" s="20" t="s">
        <v>927</v>
      </c>
      <c r="B180" s="20" t="s">
        <v>931</v>
      </c>
      <c r="C180" s="20" t="s">
        <v>932</v>
      </c>
    </row>
    <row r="181" spans="1:3" ht="11.25">
      <c r="A181" s="20" t="s">
        <v>927</v>
      </c>
      <c r="B181" s="20" t="s">
        <v>933</v>
      </c>
      <c r="C181" s="20" t="s">
        <v>934</v>
      </c>
    </row>
    <row r="182" spans="1:3" ht="11.25">
      <c r="A182" s="20" t="s">
        <v>927</v>
      </c>
      <c r="B182" s="20" t="s">
        <v>927</v>
      </c>
      <c r="C182" s="20" t="s">
        <v>928</v>
      </c>
    </row>
    <row r="183" spans="1:3" ht="11.25">
      <c r="A183" s="20" t="s">
        <v>927</v>
      </c>
      <c r="B183" s="20" t="s">
        <v>935</v>
      </c>
      <c r="C183" s="20" t="s">
        <v>936</v>
      </c>
    </row>
    <row r="184" spans="1:3" ht="11.25">
      <c r="A184" s="20" t="s">
        <v>927</v>
      </c>
      <c r="B184" s="20" t="s">
        <v>937</v>
      </c>
      <c r="C184" s="20" t="s">
        <v>938</v>
      </c>
    </row>
    <row r="185" spans="1:3" ht="11.25">
      <c r="A185" s="20" t="s">
        <v>927</v>
      </c>
      <c r="B185" s="20" t="s">
        <v>939</v>
      </c>
      <c r="C185" s="20" t="s">
        <v>940</v>
      </c>
    </row>
    <row r="186" spans="1:3" ht="11.25">
      <c r="A186" s="20" t="s">
        <v>927</v>
      </c>
      <c r="B186" s="20" t="s">
        <v>941</v>
      </c>
      <c r="C186" s="20" t="s">
        <v>942</v>
      </c>
    </row>
    <row r="187" spans="1:3" ht="11.25">
      <c r="A187" s="20" t="s">
        <v>927</v>
      </c>
      <c r="B187" s="20" t="s">
        <v>943</v>
      </c>
      <c r="C187" s="20" t="s">
        <v>944</v>
      </c>
    </row>
    <row r="188" spans="1:3" ht="11.25">
      <c r="A188" s="20" t="s">
        <v>927</v>
      </c>
      <c r="B188" s="20" t="s">
        <v>945</v>
      </c>
      <c r="C188" s="20" t="s">
        <v>946</v>
      </c>
    </row>
    <row r="189" spans="1:3" ht="11.25">
      <c r="A189" s="20" t="s">
        <v>927</v>
      </c>
      <c r="B189" s="20" t="s">
        <v>947</v>
      </c>
      <c r="C189" s="20" t="s">
        <v>948</v>
      </c>
    </row>
    <row r="190" spans="1:3" ht="11.25">
      <c r="A190" s="20" t="s">
        <v>927</v>
      </c>
      <c r="B190" s="20" t="s">
        <v>949</v>
      </c>
      <c r="C190" s="20" t="s">
        <v>950</v>
      </c>
    </row>
    <row r="191" spans="1:3" ht="11.25">
      <c r="A191" s="20" t="s">
        <v>927</v>
      </c>
      <c r="B191" s="20" t="s">
        <v>951</v>
      </c>
      <c r="C191" s="20" t="s">
        <v>952</v>
      </c>
    </row>
    <row r="192" spans="1:3" ht="11.25">
      <c r="A192" s="20" t="s">
        <v>953</v>
      </c>
      <c r="B192" s="20" t="s">
        <v>955</v>
      </c>
      <c r="C192" s="20" t="s">
        <v>956</v>
      </c>
    </row>
    <row r="193" spans="1:3" ht="11.25">
      <c r="A193" s="20" t="s">
        <v>953</v>
      </c>
      <c r="B193" s="20" t="s">
        <v>957</v>
      </c>
      <c r="C193" s="20" t="s">
        <v>958</v>
      </c>
    </row>
    <row r="194" spans="1:3" ht="11.25">
      <c r="A194" s="20" t="s">
        <v>953</v>
      </c>
      <c r="B194" s="20" t="s">
        <v>959</v>
      </c>
      <c r="C194" s="20" t="s">
        <v>960</v>
      </c>
    </row>
    <row r="195" spans="1:3" ht="11.25">
      <c r="A195" s="20" t="s">
        <v>953</v>
      </c>
      <c r="B195" s="20" t="s">
        <v>961</v>
      </c>
      <c r="C195" s="20" t="s">
        <v>962</v>
      </c>
    </row>
    <row r="196" spans="1:3" ht="11.25">
      <c r="A196" s="20" t="s">
        <v>953</v>
      </c>
      <c r="B196" s="20" t="s">
        <v>953</v>
      </c>
      <c r="C196" s="20" t="s">
        <v>954</v>
      </c>
    </row>
    <row r="197" spans="1:3" ht="11.25">
      <c r="A197" s="20" t="s">
        <v>953</v>
      </c>
      <c r="B197" s="20" t="s">
        <v>963</v>
      </c>
      <c r="C197" s="20" t="s">
        <v>964</v>
      </c>
    </row>
    <row r="198" spans="1:3" ht="11.25">
      <c r="A198" s="20" t="s">
        <v>953</v>
      </c>
      <c r="B198" s="20" t="s">
        <v>965</v>
      </c>
      <c r="C198" s="20" t="s">
        <v>966</v>
      </c>
    </row>
    <row r="199" spans="1:3" ht="11.25">
      <c r="A199" s="20" t="s">
        <v>953</v>
      </c>
      <c r="B199" s="20" t="s">
        <v>967</v>
      </c>
      <c r="C199" s="20" t="s">
        <v>968</v>
      </c>
    </row>
    <row r="200" spans="1:3" ht="11.25">
      <c r="A200" s="20" t="s">
        <v>953</v>
      </c>
      <c r="B200" s="20" t="s">
        <v>969</v>
      </c>
      <c r="C200" s="20" t="s">
        <v>970</v>
      </c>
    </row>
    <row r="201" spans="1:3" ht="11.25">
      <c r="A201" s="20" t="s">
        <v>953</v>
      </c>
      <c r="B201" s="20" t="s">
        <v>971</v>
      </c>
      <c r="C201" s="20" t="s">
        <v>972</v>
      </c>
    </row>
    <row r="202" spans="1:3" ht="11.25">
      <c r="A202" s="20" t="s">
        <v>953</v>
      </c>
      <c r="B202" s="20" t="s">
        <v>973</v>
      </c>
      <c r="C202" s="20" t="s">
        <v>974</v>
      </c>
    </row>
    <row r="203" spans="1:3" ht="11.25">
      <c r="A203" s="20" t="s">
        <v>953</v>
      </c>
      <c r="B203" s="20" t="s">
        <v>975</v>
      </c>
      <c r="C203" s="20" t="s">
        <v>976</v>
      </c>
    </row>
    <row r="204" spans="1:3" ht="11.25">
      <c r="A204" s="20" t="s">
        <v>977</v>
      </c>
      <c r="B204" s="20" t="s">
        <v>979</v>
      </c>
      <c r="C204" s="20" t="s">
        <v>980</v>
      </c>
    </row>
    <row r="205" spans="1:3" ht="11.25">
      <c r="A205" s="20" t="s">
        <v>977</v>
      </c>
      <c r="B205" s="20" t="s">
        <v>981</v>
      </c>
      <c r="C205" s="20" t="s">
        <v>982</v>
      </c>
    </row>
    <row r="206" spans="1:3" ht="11.25">
      <c r="A206" s="20" t="s">
        <v>977</v>
      </c>
      <c r="B206" s="20" t="s">
        <v>983</v>
      </c>
      <c r="C206" s="20" t="s">
        <v>984</v>
      </c>
    </row>
    <row r="207" spans="1:3" ht="11.25">
      <c r="A207" s="20" t="s">
        <v>977</v>
      </c>
      <c r="B207" s="20" t="s">
        <v>985</v>
      </c>
      <c r="C207" s="20" t="s">
        <v>986</v>
      </c>
    </row>
    <row r="208" spans="1:3" ht="11.25">
      <c r="A208" s="20" t="s">
        <v>977</v>
      </c>
      <c r="B208" s="20" t="s">
        <v>987</v>
      </c>
      <c r="C208" s="20" t="s">
        <v>988</v>
      </c>
    </row>
    <row r="209" spans="1:3" ht="11.25">
      <c r="A209" s="20" t="s">
        <v>977</v>
      </c>
      <c r="B209" s="20" t="s">
        <v>977</v>
      </c>
      <c r="C209" s="20" t="s">
        <v>978</v>
      </c>
    </row>
    <row r="210" spans="1:3" ht="11.25">
      <c r="A210" s="20" t="s">
        <v>977</v>
      </c>
      <c r="B210" s="20" t="s">
        <v>989</v>
      </c>
      <c r="C210" s="20" t="s">
        <v>990</v>
      </c>
    </row>
    <row r="211" spans="1:3" ht="11.25">
      <c r="A211" s="20" t="s">
        <v>977</v>
      </c>
      <c r="B211" s="20" t="s">
        <v>840</v>
      </c>
      <c r="C211" s="20" t="s">
        <v>991</v>
      </c>
    </row>
    <row r="212" spans="1:3" ht="11.25">
      <c r="A212" s="20" t="s">
        <v>977</v>
      </c>
      <c r="B212" s="20" t="s">
        <v>992</v>
      </c>
      <c r="C212" s="20" t="s">
        <v>993</v>
      </c>
    </row>
    <row r="213" spans="1:3" ht="11.25">
      <c r="A213" s="20" t="s">
        <v>977</v>
      </c>
      <c r="B213" s="20" t="s">
        <v>994</v>
      </c>
      <c r="C213" s="20" t="s">
        <v>995</v>
      </c>
    </row>
    <row r="214" spans="1:3" ht="11.25">
      <c r="A214" s="20" t="s">
        <v>977</v>
      </c>
      <c r="B214" s="20" t="s">
        <v>996</v>
      </c>
      <c r="C214" s="20" t="s">
        <v>997</v>
      </c>
    </row>
    <row r="215" spans="1:3" ht="11.25">
      <c r="A215" s="20" t="s">
        <v>977</v>
      </c>
      <c r="B215" s="20" t="s">
        <v>998</v>
      </c>
      <c r="C215" s="20" t="s">
        <v>999</v>
      </c>
    </row>
    <row r="216" spans="1:3" ht="11.25">
      <c r="A216" s="20" t="s">
        <v>977</v>
      </c>
      <c r="B216" s="20" t="s">
        <v>1000</v>
      </c>
      <c r="C216" s="20" t="s">
        <v>1001</v>
      </c>
    </row>
    <row r="217" spans="1:3" ht="11.25">
      <c r="A217" s="20" t="s">
        <v>977</v>
      </c>
      <c r="B217" s="20" t="s">
        <v>1002</v>
      </c>
      <c r="C217" s="20" t="s">
        <v>1003</v>
      </c>
    </row>
    <row r="218" spans="1:3" ht="11.25">
      <c r="A218" s="20" t="s">
        <v>977</v>
      </c>
      <c r="B218" s="20" t="s">
        <v>1004</v>
      </c>
      <c r="C218" s="20" t="s">
        <v>1005</v>
      </c>
    </row>
    <row r="219" spans="1:3" ht="11.25">
      <c r="A219" s="20" t="s">
        <v>977</v>
      </c>
      <c r="B219" s="20" t="s">
        <v>742</v>
      </c>
      <c r="C219" s="20" t="s">
        <v>1006</v>
      </c>
    </row>
    <row r="220" spans="1:3" ht="11.25">
      <c r="A220" s="20" t="s">
        <v>1007</v>
      </c>
      <c r="B220" s="20" t="s">
        <v>1009</v>
      </c>
      <c r="C220" s="20" t="s">
        <v>1010</v>
      </c>
    </row>
    <row r="221" spans="1:3" ht="11.25">
      <c r="A221" s="20" t="s">
        <v>1007</v>
      </c>
      <c r="B221" s="20" t="s">
        <v>1011</v>
      </c>
      <c r="C221" s="20" t="s">
        <v>1012</v>
      </c>
    </row>
    <row r="222" spans="1:3" ht="11.25">
      <c r="A222" s="20" t="s">
        <v>1007</v>
      </c>
      <c r="B222" s="20" t="s">
        <v>1013</v>
      </c>
      <c r="C222" s="20" t="s">
        <v>1014</v>
      </c>
    </row>
    <row r="223" spans="1:3" ht="11.25">
      <c r="A223" s="20" t="s">
        <v>1007</v>
      </c>
      <c r="B223" s="20" t="s">
        <v>1015</v>
      </c>
      <c r="C223" s="20" t="s">
        <v>1016</v>
      </c>
    </row>
    <row r="224" spans="1:3" ht="11.25">
      <c r="A224" s="20" t="s">
        <v>1007</v>
      </c>
      <c r="B224" s="20" t="s">
        <v>1017</v>
      </c>
      <c r="C224" s="20" t="s">
        <v>1018</v>
      </c>
    </row>
    <row r="225" spans="1:3" ht="11.25">
      <c r="A225" s="20" t="s">
        <v>1007</v>
      </c>
      <c r="B225" s="20" t="s">
        <v>1019</v>
      </c>
      <c r="C225" s="20" t="s">
        <v>1020</v>
      </c>
    </row>
    <row r="226" spans="1:3" ht="11.25">
      <c r="A226" s="20" t="s">
        <v>1007</v>
      </c>
      <c r="B226" s="20" t="s">
        <v>1021</v>
      </c>
      <c r="C226" s="20" t="s">
        <v>1022</v>
      </c>
    </row>
    <row r="227" spans="1:3" ht="11.25">
      <c r="A227" s="20" t="s">
        <v>1007</v>
      </c>
      <c r="B227" s="20" t="s">
        <v>1007</v>
      </c>
      <c r="C227" s="20" t="s">
        <v>1008</v>
      </c>
    </row>
    <row r="228" spans="1:3" ht="11.25">
      <c r="A228" s="20" t="s">
        <v>1007</v>
      </c>
      <c r="B228" s="20" t="s">
        <v>1023</v>
      </c>
      <c r="C228" s="20" t="s">
        <v>1024</v>
      </c>
    </row>
    <row r="229" spans="1:3" ht="11.25">
      <c r="A229" s="20" t="s">
        <v>1007</v>
      </c>
      <c r="B229" s="20" t="s">
        <v>1025</v>
      </c>
      <c r="C229" s="20" t="s">
        <v>1026</v>
      </c>
    </row>
    <row r="230" spans="1:3" ht="11.25">
      <c r="A230" s="20" t="s">
        <v>1007</v>
      </c>
      <c r="B230" s="20" t="s">
        <v>1027</v>
      </c>
      <c r="C230" s="20" t="s">
        <v>1028</v>
      </c>
    </row>
    <row r="231" spans="1:3" ht="11.25">
      <c r="A231" s="20" t="s">
        <v>1007</v>
      </c>
      <c r="B231" s="20" t="s">
        <v>1029</v>
      </c>
      <c r="C231" s="20" t="s">
        <v>1030</v>
      </c>
    </row>
    <row r="232" spans="1:3" ht="11.25">
      <c r="A232" s="20" t="s">
        <v>1007</v>
      </c>
      <c r="B232" s="20" t="s">
        <v>1031</v>
      </c>
      <c r="C232" s="20" t="s">
        <v>1032</v>
      </c>
    </row>
    <row r="233" spans="1:3" ht="11.25">
      <c r="A233" s="20" t="s">
        <v>1033</v>
      </c>
      <c r="B233" s="20" t="s">
        <v>1035</v>
      </c>
      <c r="C233" s="20" t="s">
        <v>1036</v>
      </c>
    </row>
    <row r="234" spans="1:3" ht="11.25">
      <c r="A234" s="20" t="s">
        <v>1033</v>
      </c>
      <c r="B234" s="20" t="s">
        <v>1037</v>
      </c>
      <c r="C234" s="20" t="s">
        <v>1038</v>
      </c>
    </row>
    <row r="235" spans="1:3" ht="11.25">
      <c r="A235" s="20" t="s">
        <v>1033</v>
      </c>
      <c r="B235" s="20" t="s">
        <v>1039</v>
      </c>
      <c r="C235" s="20" t="s">
        <v>1040</v>
      </c>
    </row>
    <row r="236" spans="1:3" ht="11.25">
      <c r="A236" s="20" t="s">
        <v>1033</v>
      </c>
      <c r="B236" s="20" t="s">
        <v>1041</v>
      </c>
      <c r="C236" s="20" t="s">
        <v>1042</v>
      </c>
    </row>
    <row r="237" spans="1:3" ht="11.25">
      <c r="A237" s="20" t="s">
        <v>1033</v>
      </c>
      <c r="B237" s="20" t="s">
        <v>1043</v>
      </c>
      <c r="C237" s="20" t="s">
        <v>1044</v>
      </c>
    </row>
    <row r="238" spans="1:3" ht="11.25">
      <c r="A238" s="20" t="s">
        <v>1033</v>
      </c>
      <c r="B238" s="20" t="s">
        <v>1033</v>
      </c>
      <c r="C238" s="20" t="s">
        <v>1034</v>
      </c>
    </row>
    <row r="239" spans="1:3" ht="11.25">
      <c r="A239" s="20" t="s">
        <v>1033</v>
      </c>
      <c r="B239" s="20" t="s">
        <v>1045</v>
      </c>
      <c r="C239" s="20" t="s">
        <v>1046</v>
      </c>
    </row>
    <row r="240" spans="1:3" ht="11.25">
      <c r="A240" s="20" t="s">
        <v>1033</v>
      </c>
      <c r="B240" s="20" t="s">
        <v>1047</v>
      </c>
      <c r="C240" s="20" t="s">
        <v>1048</v>
      </c>
    </row>
    <row r="241" spans="1:3" ht="11.25">
      <c r="A241" s="20" t="s">
        <v>1033</v>
      </c>
      <c r="B241" s="20" t="s">
        <v>1049</v>
      </c>
      <c r="C241" s="20" t="s">
        <v>1050</v>
      </c>
    </row>
    <row r="242" spans="1:3" ht="11.25">
      <c r="A242" s="20" t="s">
        <v>1033</v>
      </c>
      <c r="B242" s="20" t="s">
        <v>1051</v>
      </c>
      <c r="C242" s="20" t="s">
        <v>1052</v>
      </c>
    </row>
    <row r="243" spans="1:3" ht="11.25">
      <c r="A243" s="20" t="s">
        <v>1033</v>
      </c>
      <c r="B243" s="20" t="s">
        <v>1053</v>
      </c>
      <c r="C243" s="20" t="s">
        <v>1054</v>
      </c>
    </row>
    <row r="244" spans="1:3" ht="11.25">
      <c r="A244" s="20" t="s">
        <v>1033</v>
      </c>
      <c r="B244" s="20" t="s">
        <v>1055</v>
      </c>
      <c r="C244" s="20" t="s">
        <v>1056</v>
      </c>
    </row>
    <row r="245" spans="1:3" ht="11.25">
      <c r="A245" s="20" t="s">
        <v>1033</v>
      </c>
      <c r="B245" s="20" t="s">
        <v>1057</v>
      </c>
      <c r="C245" s="20" t="s">
        <v>1058</v>
      </c>
    </row>
    <row r="246" spans="1:3" ht="11.25">
      <c r="A246" s="20" t="s">
        <v>1059</v>
      </c>
      <c r="B246" s="20" t="s">
        <v>1061</v>
      </c>
      <c r="C246" s="20" t="s">
        <v>1062</v>
      </c>
    </row>
    <row r="247" spans="1:3" ht="11.25">
      <c r="A247" s="20" t="s">
        <v>1059</v>
      </c>
      <c r="B247" s="20" t="s">
        <v>1063</v>
      </c>
      <c r="C247" s="20" t="s">
        <v>1064</v>
      </c>
    </row>
    <row r="248" spans="1:3" ht="11.25">
      <c r="A248" s="20" t="s">
        <v>1059</v>
      </c>
      <c r="B248" s="20" t="s">
        <v>1059</v>
      </c>
      <c r="C248" s="20" t="s">
        <v>1060</v>
      </c>
    </row>
    <row r="249" spans="1:3" ht="11.25">
      <c r="A249" s="20" t="s">
        <v>1059</v>
      </c>
      <c r="B249" s="20" t="s">
        <v>1065</v>
      </c>
      <c r="C249" s="20" t="s">
        <v>1066</v>
      </c>
    </row>
    <row r="250" spans="1:3" ht="11.25">
      <c r="A250" s="20" t="s">
        <v>1059</v>
      </c>
      <c r="B250" s="20" t="s">
        <v>1067</v>
      </c>
      <c r="C250" s="20" t="s">
        <v>1068</v>
      </c>
    </row>
    <row r="251" spans="1:3" ht="11.25">
      <c r="A251" s="20" t="s">
        <v>1059</v>
      </c>
      <c r="B251" s="20" t="s">
        <v>1069</v>
      </c>
      <c r="C251" s="20" t="s">
        <v>1070</v>
      </c>
    </row>
    <row r="252" spans="1:3" ht="11.25">
      <c r="A252" s="20" t="s">
        <v>1059</v>
      </c>
      <c r="B252" s="20" t="s">
        <v>1071</v>
      </c>
      <c r="C252" s="20" t="s">
        <v>1072</v>
      </c>
    </row>
    <row r="253" spans="1:3" ht="11.25">
      <c r="A253" s="20" t="s">
        <v>1059</v>
      </c>
      <c r="B253" s="20" t="s">
        <v>1073</v>
      </c>
      <c r="C253" s="20" t="s">
        <v>1074</v>
      </c>
    </row>
    <row r="254" spans="1:3" ht="11.25">
      <c r="A254" s="20" t="s">
        <v>1059</v>
      </c>
      <c r="B254" s="20" t="s">
        <v>1075</v>
      </c>
      <c r="C254" s="20" t="s">
        <v>1076</v>
      </c>
    </row>
    <row r="255" spans="1:3" ht="11.25">
      <c r="A255" s="20" t="s">
        <v>1077</v>
      </c>
      <c r="B255" s="20" t="s">
        <v>1079</v>
      </c>
      <c r="C255" s="20" t="s">
        <v>1080</v>
      </c>
    </row>
    <row r="256" spans="1:3" ht="11.25">
      <c r="A256" s="20" t="s">
        <v>1077</v>
      </c>
      <c r="B256" s="20" t="s">
        <v>1081</v>
      </c>
      <c r="C256" s="20" t="s">
        <v>1082</v>
      </c>
    </row>
    <row r="257" spans="1:3" ht="11.25">
      <c r="A257" s="20" t="s">
        <v>1077</v>
      </c>
      <c r="B257" s="20" t="s">
        <v>1083</v>
      </c>
      <c r="C257" s="20" t="s">
        <v>1084</v>
      </c>
    </row>
    <row r="258" spans="1:3" ht="11.25">
      <c r="A258" s="20" t="s">
        <v>1077</v>
      </c>
      <c r="B258" s="20" t="s">
        <v>1085</v>
      </c>
      <c r="C258" s="20" t="s">
        <v>1086</v>
      </c>
    </row>
    <row r="259" spans="1:3" ht="11.25">
      <c r="A259" s="20" t="s">
        <v>1077</v>
      </c>
      <c r="B259" s="20" t="s">
        <v>1077</v>
      </c>
      <c r="C259" s="20" t="s">
        <v>1078</v>
      </c>
    </row>
    <row r="260" spans="1:3" ht="11.25">
      <c r="A260" s="20" t="s">
        <v>1077</v>
      </c>
      <c r="B260" s="20" t="s">
        <v>1087</v>
      </c>
      <c r="C260" s="20" t="s">
        <v>1088</v>
      </c>
    </row>
    <row r="261" spans="1:3" ht="11.25">
      <c r="A261" s="20" t="s">
        <v>1077</v>
      </c>
      <c r="B261" s="20" t="s">
        <v>1089</v>
      </c>
      <c r="C261" s="20" t="s">
        <v>1090</v>
      </c>
    </row>
    <row r="262" spans="1:3" ht="11.25">
      <c r="A262" s="20" t="s">
        <v>1077</v>
      </c>
      <c r="B262" s="20" t="s">
        <v>1091</v>
      </c>
      <c r="C262" s="20" t="s">
        <v>1092</v>
      </c>
    </row>
    <row r="263" spans="1:3" ht="11.25">
      <c r="A263" s="20" t="s">
        <v>1077</v>
      </c>
      <c r="B263" s="20" t="s">
        <v>1093</v>
      </c>
      <c r="C263" s="20" t="s">
        <v>1094</v>
      </c>
    </row>
    <row r="264" spans="1:3" ht="11.25">
      <c r="A264" s="20" t="s">
        <v>1077</v>
      </c>
      <c r="B264" s="20" t="s">
        <v>1095</v>
      </c>
      <c r="C264" s="20" t="s">
        <v>1096</v>
      </c>
    </row>
    <row r="265" spans="1:3" ht="11.25">
      <c r="A265" s="20" t="s">
        <v>1077</v>
      </c>
      <c r="B265" s="20" t="s">
        <v>1097</v>
      </c>
      <c r="C265" s="20" t="s">
        <v>1098</v>
      </c>
    </row>
    <row r="266" spans="1:3" ht="11.25">
      <c r="A266" s="20" t="s">
        <v>1077</v>
      </c>
      <c r="B266" s="20" t="s">
        <v>1099</v>
      </c>
      <c r="C266" s="20" t="s">
        <v>1100</v>
      </c>
    </row>
    <row r="267" spans="1:3" ht="11.25">
      <c r="A267" s="20" t="s">
        <v>1077</v>
      </c>
      <c r="B267" s="20" t="s">
        <v>1101</v>
      </c>
      <c r="C267" s="20" t="s">
        <v>1102</v>
      </c>
    </row>
    <row r="268" spans="1:3" ht="11.25">
      <c r="A268" s="20" t="s">
        <v>1077</v>
      </c>
      <c r="B268" s="20" t="s">
        <v>1103</v>
      </c>
      <c r="C268" s="20" t="s">
        <v>1104</v>
      </c>
    </row>
    <row r="269" spans="1:3" ht="11.25">
      <c r="A269" s="20" t="s">
        <v>1105</v>
      </c>
      <c r="B269" s="20" t="s">
        <v>1107</v>
      </c>
      <c r="C269" s="20" t="s">
        <v>1108</v>
      </c>
    </row>
    <row r="270" spans="1:3" ht="11.25">
      <c r="A270" s="20" t="s">
        <v>1105</v>
      </c>
      <c r="B270" s="20" t="s">
        <v>1109</v>
      </c>
      <c r="C270" s="20" t="s">
        <v>1110</v>
      </c>
    </row>
    <row r="271" spans="1:3" ht="11.25">
      <c r="A271" s="20" t="s">
        <v>1105</v>
      </c>
      <c r="B271" s="20" t="s">
        <v>1111</v>
      </c>
      <c r="C271" s="20" t="s">
        <v>1112</v>
      </c>
    </row>
    <row r="272" spans="1:3" ht="11.25">
      <c r="A272" s="20" t="s">
        <v>1105</v>
      </c>
      <c r="B272" s="20" t="s">
        <v>1113</v>
      </c>
      <c r="C272" s="20" t="s">
        <v>1114</v>
      </c>
    </row>
    <row r="273" spans="1:3" ht="11.25">
      <c r="A273" s="20" t="s">
        <v>1105</v>
      </c>
      <c r="B273" s="20" t="s">
        <v>1115</v>
      </c>
      <c r="C273" s="20" t="s">
        <v>1116</v>
      </c>
    </row>
    <row r="274" spans="1:3" ht="11.25">
      <c r="A274" s="20" t="s">
        <v>1105</v>
      </c>
      <c r="B274" s="20" t="s">
        <v>1117</v>
      </c>
      <c r="C274" s="20" t="s">
        <v>1118</v>
      </c>
    </row>
    <row r="275" spans="1:3" ht="11.25">
      <c r="A275" s="20" t="s">
        <v>1105</v>
      </c>
      <c r="B275" s="20" t="s">
        <v>1105</v>
      </c>
      <c r="C275" s="20" t="s">
        <v>1106</v>
      </c>
    </row>
    <row r="276" spans="1:3" ht="11.25">
      <c r="A276" s="20" t="s">
        <v>1105</v>
      </c>
      <c r="B276" s="20" t="s">
        <v>1119</v>
      </c>
      <c r="C276" s="20" t="s">
        <v>1120</v>
      </c>
    </row>
    <row r="277" spans="1:3" ht="11.25">
      <c r="A277" s="20" t="s">
        <v>1105</v>
      </c>
      <c r="B277" s="20" t="s">
        <v>1121</v>
      </c>
      <c r="C277" s="20" t="s">
        <v>1122</v>
      </c>
    </row>
    <row r="278" spans="1:3" ht="11.25">
      <c r="A278" s="20" t="s">
        <v>1105</v>
      </c>
      <c r="B278" s="20" t="s">
        <v>1123</v>
      </c>
      <c r="C278" s="20" t="s">
        <v>1124</v>
      </c>
    </row>
    <row r="279" spans="1:3" ht="11.25">
      <c r="A279" s="20" t="s">
        <v>1105</v>
      </c>
      <c r="B279" s="20" t="s">
        <v>1125</v>
      </c>
      <c r="C279" s="20" t="s">
        <v>1126</v>
      </c>
    </row>
    <row r="280" spans="1:3" ht="11.25">
      <c r="A280" s="20" t="s">
        <v>1105</v>
      </c>
      <c r="B280" s="20" t="s">
        <v>1127</v>
      </c>
      <c r="C280" s="20" t="s">
        <v>1128</v>
      </c>
    </row>
    <row r="281" spans="1:3" ht="11.25">
      <c r="A281" s="20" t="s">
        <v>1105</v>
      </c>
      <c r="B281" s="20" t="s">
        <v>1129</v>
      </c>
      <c r="C281" s="20" t="s">
        <v>1130</v>
      </c>
    </row>
    <row r="282" spans="1:3" ht="11.25">
      <c r="A282" s="20" t="s">
        <v>1105</v>
      </c>
      <c r="B282" s="20" t="s">
        <v>1131</v>
      </c>
      <c r="C282" s="20" t="s">
        <v>1132</v>
      </c>
    </row>
    <row r="283" spans="1:3" ht="11.25">
      <c r="A283" s="20" t="s">
        <v>1105</v>
      </c>
      <c r="B283" s="20" t="s">
        <v>1133</v>
      </c>
      <c r="C283" s="20" t="s">
        <v>1134</v>
      </c>
    </row>
    <row r="284" spans="1:3" ht="11.25">
      <c r="A284" s="20" t="s">
        <v>1105</v>
      </c>
      <c r="B284" s="20" t="s">
        <v>1135</v>
      </c>
      <c r="C284" s="20" t="s">
        <v>1136</v>
      </c>
    </row>
    <row r="285" spans="1:3" ht="11.25">
      <c r="A285" s="20" t="s">
        <v>1137</v>
      </c>
      <c r="B285" s="20" t="s">
        <v>1139</v>
      </c>
      <c r="C285" s="20" t="s">
        <v>1140</v>
      </c>
    </row>
    <row r="286" spans="1:3" ht="11.25">
      <c r="A286" s="20" t="s">
        <v>1137</v>
      </c>
      <c r="B286" s="20" t="s">
        <v>1141</v>
      </c>
      <c r="C286" s="20" t="s">
        <v>1142</v>
      </c>
    </row>
    <row r="287" spans="1:3" ht="11.25">
      <c r="A287" s="20" t="s">
        <v>1137</v>
      </c>
      <c r="B287" s="20" t="s">
        <v>1143</v>
      </c>
      <c r="C287" s="20" t="s">
        <v>1144</v>
      </c>
    </row>
    <row r="288" spans="1:3" ht="11.25">
      <c r="A288" s="20" t="s">
        <v>1137</v>
      </c>
      <c r="B288" s="20" t="s">
        <v>1145</v>
      </c>
      <c r="C288" s="20" t="s">
        <v>1146</v>
      </c>
    </row>
    <row r="289" spans="1:3" ht="11.25">
      <c r="A289" s="20" t="s">
        <v>1137</v>
      </c>
      <c r="B289" s="20" t="s">
        <v>1147</v>
      </c>
      <c r="C289" s="20" t="s">
        <v>1148</v>
      </c>
    </row>
    <row r="290" spans="1:3" ht="11.25">
      <c r="A290" s="20" t="s">
        <v>1137</v>
      </c>
      <c r="B290" s="20" t="s">
        <v>1149</v>
      </c>
      <c r="C290" s="20" t="s">
        <v>1150</v>
      </c>
    </row>
    <row r="291" spans="1:3" ht="11.25">
      <c r="A291" s="20" t="s">
        <v>1137</v>
      </c>
      <c r="B291" s="20" t="s">
        <v>1137</v>
      </c>
      <c r="C291" s="20" t="s">
        <v>1138</v>
      </c>
    </row>
    <row r="292" spans="1:3" ht="11.25">
      <c r="A292" s="20" t="s">
        <v>1137</v>
      </c>
      <c r="B292" s="20" t="s">
        <v>1151</v>
      </c>
      <c r="C292" s="20" t="s">
        <v>1152</v>
      </c>
    </row>
    <row r="293" spans="1:3" ht="11.25">
      <c r="A293" s="20" t="s">
        <v>1153</v>
      </c>
      <c r="B293" s="20" t="s">
        <v>1155</v>
      </c>
      <c r="C293" s="20" t="s">
        <v>1156</v>
      </c>
    </row>
    <row r="294" spans="1:3" ht="11.25">
      <c r="A294" s="20" t="s">
        <v>1153</v>
      </c>
      <c r="B294" s="20" t="s">
        <v>1157</v>
      </c>
      <c r="C294" s="20" t="s">
        <v>1158</v>
      </c>
    </row>
    <row r="295" spans="1:3" ht="11.25">
      <c r="A295" s="20" t="s">
        <v>1153</v>
      </c>
      <c r="B295" s="20" t="s">
        <v>1159</v>
      </c>
      <c r="C295" s="20" t="s">
        <v>1160</v>
      </c>
    </row>
    <row r="296" spans="1:3" ht="11.25">
      <c r="A296" s="20" t="s">
        <v>1153</v>
      </c>
      <c r="B296" s="20" t="s">
        <v>1161</v>
      </c>
      <c r="C296" s="20" t="s">
        <v>1162</v>
      </c>
    </row>
    <row r="297" spans="1:3" ht="11.25">
      <c r="A297" s="20" t="s">
        <v>1153</v>
      </c>
      <c r="B297" s="20" t="s">
        <v>1163</v>
      </c>
      <c r="C297" s="20" t="s">
        <v>1164</v>
      </c>
    </row>
    <row r="298" spans="1:3" ht="11.25">
      <c r="A298" s="20" t="s">
        <v>1153</v>
      </c>
      <c r="B298" s="20" t="s">
        <v>1165</v>
      </c>
      <c r="C298" s="20" t="s">
        <v>1166</v>
      </c>
    </row>
    <row r="299" spans="1:3" ht="11.25">
      <c r="A299" s="20" t="s">
        <v>1153</v>
      </c>
      <c r="B299" s="20" t="s">
        <v>1153</v>
      </c>
      <c r="C299" s="20" t="s">
        <v>1154</v>
      </c>
    </row>
    <row r="300" spans="1:3" ht="11.25">
      <c r="A300" s="20" t="s">
        <v>1153</v>
      </c>
      <c r="B300" s="20" t="s">
        <v>1167</v>
      </c>
      <c r="C300" s="20" t="s">
        <v>1168</v>
      </c>
    </row>
    <row r="301" spans="1:3" ht="11.25">
      <c r="A301" s="20" t="s">
        <v>1169</v>
      </c>
      <c r="B301" s="20" t="s">
        <v>1171</v>
      </c>
      <c r="C301" s="20" t="s">
        <v>1172</v>
      </c>
    </row>
    <row r="302" spans="1:3" ht="11.25">
      <c r="A302" s="20" t="s">
        <v>1169</v>
      </c>
      <c r="B302" s="20" t="s">
        <v>1173</v>
      </c>
      <c r="C302" s="20" t="s">
        <v>1174</v>
      </c>
    </row>
    <row r="303" spans="1:3" ht="11.25">
      <c r="A303" s="20" t="s">
        <v>1169</v>
      </c>
      <c r="B303" s="20" t="s">
        <v>1175</v>
      </c>
      <c r="C303" s="20" t="s">
        <v>1176</v>
      </c>
    </row>
    <row r="304" spans="1:3" ht="11.25">
      <c r="A304" s="20" t="s">
        <v>1169</v>
      </c>
      <c r="B304" s="20" t="s">
        <v>1177</v>
      </c>
      <c r="C304" s="20" t="s">
        <v>1178</v>
      </c>
    </row>
    <row r="305" spans="1:3" ht="11.25">
      <c r="A305" s="20" t="s">
        <v>1169</v>
      </c>
      <c r="B305" s="20" t="s">
        <v>1179</v>
      </c>
      <c r="C305" s="20" t="s">
        <v>1180</v>
      </c>
    </row>
    <row r="306" spans="1:3" ht="11.25">
      <c r="A306" s="20" t="s">
        <v>1169</v>
      </c>
      <c r="B306" s="20" t="s">
        <v>1169</v>
      </c>
      <c r="C306" s="20" t="s">
        <v>1170</v>
      </c>
    </row>
    <row r="307" spans="1:3" ht="11.25">
      <c r="A307" s="20" t="s">
        <v>1169</v>
      </c>
      <c r="B307" s="20" t="s">
        <v>1181</v>
      </c>
      <c r="C307" s="20" t="s">
        <v>1182</v>
      </c>
    </row>
    <row r="308" spans="1:3" ht="11.25">
      <c r="A308" s="20" t="s">
        <v>1183</v>
      </c>
      <c r="B308" s="20" t="s">
        <v>959</v>
      </c>
      <c r="C308" s="20" t="s">
        <v>1185</v>
      </c>
    </row>
    <row r="309" spans="1:3" ht="11.25">
      <c r="A309" s="20" t="s">
        <v>1183</v>
      </c>
      <c r="B309" s="20" t="s">
        <v>1186</v>
      </c>
      <c r="C309" s="20" t="s">
        <v>1187</v>
      </c>
    </row>
    <row r="310" spans="1:3" ht="11.25">
      <c r="A310" s="20" t="s">
        <v>1183</v>
      </c>
      <c r="B310" s="20" t="s">
        <v>1188</v>
      </c>
      <c r="C310" s="20" t="s">
        <v>1189</v>
      </c>
    </row>
    <row r="311" spans="1:3" ht="11.25">
      <c r="A311" s="20" t="s">
        <v>1183</v>
      </c>
      <c r="B311" s="20" t="s">
        <v>1190</v>
      </c>
      <c r="C311" s="20" t="s">
        <v>1191</v>
      </c>
    </row>
    <row r="312" spans="1:3" ht="11.25">
      <c r="A312" s="20" t="s">
        <v>1183</v>
      </c>
      <c r="B312" s="20" t="s">
        <v>1192</v>
      </c>
      <c r="C312" s="20" t="s">
        <v>1193</v>
      </c>
    </row>
    <row r="313" spans="1:3" ht="11.25">
      <c r="A313" s="20" t="s">
        <v>1183</v>
      </c>
      <c r="B313" s="20" t="s">
        <v>1194</v>
      </c>
      <c r="C313" s="20" t="s">
        <v>1195</v>
      </c>
    </row>
    <row r="314" spans="1:3" ht="11.25">
      <c r="A314" s="20" t="s">
        <v>1183</v>
      </c>
      <c r="B314" s="20" t="s">
        <v>1196</v>
      </c>
      <c r="C314" s="20" t="s">
        <v>1197</v>
      </c>
    </row>
    <row r="315" spans="1:3" ht="11.25">
      <c r="A315" s="20" t="s">
        <v>1183</v>
      </c>
      <c r="B315" s="20" t="s">
        <v>1198</v>
      </c>
      <c r="C315" s="20" t="s">
        <v>1199</v>
      </c>
    </row>
    <row r="316" spans="1:3" ht="11.25">
      <c r="A316" s="20" t="s">
        <v>1183</v>
      </c>
      <c r="B316" s="20" t="s">
        <v>1200</v>
      </c>
      <c r="C316" s="20" t="s">
        <v>1201</v>
      </c>
    </row>
    <row r="317" spans="1:3" ht="11.25">
      <c r="A317" s="20" t="s">
        <v>1183</v>
      </c>
      <c r="B317" s="20" t="s">
        <v>1202</v>
      </c>
      <c r="C317" s="20" t="s">
        <v>1203</v>
      </c>
    </row>
    <row r="318" spans="1:3" ht="11.25">
      <c r="A318" s="20" t="s">
        <v>1183</v>
      </c>
      <c r="B318" s="20" t="s">
        <v>1204</v>
      </c>
      <c r="C318" s="20" t="s">
        <v>1205</v>
      </c>
    </row>
    <row r="319" spans="1:3" ht="11.25">
      <c r="A319" s="20" t="s">
        <v>1183</v>
      </c>
      <c r="B319" s="20" t="s">
        <v>1183</v>
      </c>
      <c r="C319" s="20" t="s">
        <v>1184</v>
      </c>
    </row>
    <row r="320" spans="1:3" ht="11.25">
      <c r="A320" s="20" t="s">
        <v>1206</v>
      </c>
      <c r="B320" s="20" t="s">
        <v>1208</v>
      </c>
      <c r="C320" s="20" t="s">
        <v>1209</v>
      </c>
    </row>
    <row r="321" spans="1:3" ht="11.25">
      <c r="A321" s="20" t="s">
        <v>1206</v>
      </c>
      <c r="B321" s="20" t="s">
        <v>1210</v>
      </c>
      <c r="C321" s="20" t="s">
        <v>1211</v>
      </c>
    </row>
    <row r="322" spans="1:3" ht="11.25">
      <c r="A322" s="20" t="s">
        <v>1206</v>
      </c>
      <c r="B322" s="20" t="s">
        <v>1212</v>
      </c>
      <c r="C322" s="20" t="s">
        <v>1213</v>
      </c>
    </row>
    <row r="323" spans="1:3" ht="11.25">
      <c r="A323" s="20" t="s">
        <v>1206</v>
      </c>
      <c r="B323" s="20" t="s">
        <v>1214</v>
      </c>
      <c r="C323" s="20" t="s">
        <v>1215</v>
      </c>
    </row>
    <row r="324" spans="1:3" ht="11.25">
      <c r="A324" s="20" t="s">
        <v>1206</v>
      </c>
      <c r="B324" s="20" t="s">
        <v>597</v>
      </c>
      <c r="C324" s="20" t="s">
        <v>1216</v>
      </c>
    </row>
    <row r="325" spans="1:3" ht="11.25">
      <c r="A325" s="20" t="s">
        <v>1206</v>
      </c>
      <c r="B325" s="20" t="s">
        <v>1217</v>
      </c>
      <c r="C325" s="20" t="s">
        <v>1218</v>
      </c>
    </row>
    <row r="326" spans="1:3" ht="11.25">
      <c r="A326" s="20" t="s">
        <v>1206</v>
      </c>
      <c r="B326" s="20" t="s">
        <v>1219</v>
      </c>
      <c r="C326" s="20" t="s">
        <v>1220</v>
      </c>
    </row>
    <row r="327" spans="1:3" ht="11.25">
      <c r="A327" s="20" t="s">
        <v>1206</v>
      </c>
      <c r="B327" s="20" t="s">
        <v>1221</v>
      </c>
      <c r="C327" s="20" t="s">
        <v>1222</v>
      </c>
    </row>
    <row r="328" spans="1:3" ht="11.25">
      <c r="A328" s="20" t="s">
        <v>1206</v>
      </c>
      <c r="B328" s="20" t="s">
        <v>1223</v>
      </c>
      <c r="C328" s="20" t="s">
        <v>1224</v>
      </c>
    </row>
    <row r="329" spans="1:3" ht="11.25">
      <c r="A329" s="20" t="s">
        <v>1206</v>
      </c>
      <c r="B329" s="20" t="s">
        <v>1225</v>
      </c>
      <c r="C329" s="20" t="s">
        <v>1226</v>
      </c>
    </row>
    <row r="330" spans="1:3" ht="11.25">
      <c r="A330" s="20" t="s">
        <v>1206</v>
      </c>
      <c r="B330" s="20" t="s">
        <v>1227</v>
      </c>
      <c r="C330" s="20" t="s">
        <v>1228</v>
      </c>
    </row>
    <row r="331" spans="1:3" ht="11.25">
      <c r="A331" s="20" t="s">
        <v>1206</v>
      </c>
      <c r="B331" s="20" t="s">
        <v>1229</v>
      </c>
      <c r="C331" s="20" t="s">
        <v>1230</v>
      </c>
    </row>
    <row r="332" spans="1:3" ht="11.25">
      <c r="A332" s="20" t="s">
        <v>1206</v>
      </c>
      <c r="B332" s="20" t="s">
        <v>1206</v>
      </c>
      <c r="C332" s="20" t="s">
        <v>1207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ПК</cp:lastModifiedBy>
  <cp:lastPrinted>2009-02-10T19:30:38Z</cp:lastPrinted>
  <dcterms:created xsi:type="dcterms:W3CDTF">2004-05-21T07:18:45Z</dcterms:created>
  <dcterms:modified xsi:type="dcterms:W3CDTF">2012-04-27T11:40:02Z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